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!!\"/>
    </mc:Choice>
  </mc:AlternateContent>
  <bookViews>
    <workbookView xWindow="120" yWindow="105" windowWidth="15120" windowHeight="8010"/>
  </bookViews>
  <sheets>
    <sheet name="010125" sheetId="1" r:id="rId1"/>
  </sheets>
  <definedNames>
    <definedName name="Z_03FB616A_2165_4A3A_8301_28EE8E13C9CF_.wvu.PrintArea" localSheetId="0" hidden="1">'010125'!$A$1:$K$46</definedName>
    <definedName name="Z_03FB616A_2165_4A3A_8301_28EE8E13C9CF_.wvu.PrintTitles" localSheetId="0" hidden="1">'010125'!$4:$4</definedName>
    <definedName name="Z_0BD47697_586B_4255_B9B5_6AD04B008829_.wvu.PrintArea" localSheetId="0" hidden="1">'010125'!$A$1:$K$46</definedName>
    <definedName name="Z_0BD47697_586B_4255_B9B5_6AD04B008829_.wvu.PrintTitles" localSheetId="0" hidden="1">'010125'!$4:$4</definedName>
    <definedName name="Z_24625E6D_2D4F_4FB3_8545_0ED415808CE3_.wvu.PrintTitles" localSheetId="0" hidden="1">'010125'!$4:$4</definedName>
    <definedName name="Z_26D68DC7_FD5B_42D7_83EA_029CDD902A05_.wvu.PrintArea" localSheetId="0" hidden="1">'010125'!$A$1:$K$46</definedName>
    <definedName name="Z_26D68DC7_FD5B_42D7_83EA_029CDD902A05_.wvu.PrintTitles" localSheetId="0" hidden="1">'010125'!$4:$4</definedName>
    <definedName name="Z_29E0FD97_75F1_437F_933D_DDA7EF34B53A_.wvu.PrintArea" localSheetId="0" hidden="1">'010125'!$A$1:$K$46</definedName>
    <definedName name="Z_29E0FD97_75F1_437F_933D_DDA7EF34B53A_.wvu.PrintTitles" localSheetId="0" hidden="1">'010125'!$4:$5</definedName>
    <definedName name="Z_324ADC57_D9A1_41EC_9C85_B828B661EBEF_.wvu.PrintArea" localSheetId="0" hidden="1">'010125'!$A$1:$K$46</definedName>
    <definedName name="Z_324ADC57_D9A1_41EC_9C85_B828B661EBEF_.wvu.PrintTitles" localSheetId="0" hidden="1">'010125'!$4:$4</definedName>
    <definedName name="Z_6C4C590B_29D2_4E3C_A4CC_1D1F04F47473_.wvu.PrintArea" localSheetId="0" hidden="1">'010125'!$A$1:$K$46</definedName>
    <definedName name="Z_6C4C590B_29D2_4E3C_A4CC_1D1F04F47473_.wvu.PrintTitles" localSheetId="0" hidden="1">'010125'!$4:$4</definedName>
    <definedName name="Z_735B8FA8_D600_4113_B667_410EB77D1E5C_.wvu.PrintArea" localSheetId="0" hidden="1">'010125'!$A$1:$K$46</definedName>
    <definedName name="Z_735B8FA8_D600_4113_B667_410EB77D1E5C_.wvu.PrintTitles" localSheetId="0" hidden="1">'010125'!$4:$5</definedName>
    <definedName name="Z_76CF9D0F_84F6_4DB5_9D95_79DCF3FBEC98_.wvu.PrintTitles" localSheetId="0" hidden="1">'010125'!$4:$4</definedName>
    <definedName name="Z_BADF61B8_B666_4B97_B2DF_7B007C72E08E_.wvu.PrintArea" localSheetId="0" hidden="1">'010125'!$A$1:$K$46</definedName>
    <definedName name="Z_BADF61B8_B666_4B97_B2DF_7B007C72E08E_.wvu.PrintTitles" localSheetId="0" hidden="1">'010125'!$4:$5</definedName>
    <definedName name="Z_F811F51E_169D_49DF_9A27_6B98AE040640_.wvu.PrintTitles" localSheetId="0" hidden="1">'010125'!$4:$4</definedName>
    <definedName name="_xlnm.Print_Titles" localSheetId="0">'010125'!$4:$5</definedName>
    <definedName name="_xlnm.Print_Area" localSheetId="0">'010125'!$A$1:$K$46</definedName>
  </definedNames>
  <calcPr calcId="162913"/>
  <customWorkbookViews>
    <customWorkbookView name="smart - Личное представление" guid="{29E0FD97-75F1-437F-933D-DDA7EF34B53A}" mergeInterval="0" personalView="1" maximized="1" xWindow="-8" yWindow="-8" windowWidth="1936" windowHeight="1056" activeSheetId="1"/>
    <customWorkbookView name="Жиянова Н.В. - Личное представление" guid="{735B8FA8-D600-4113-B667-410EB77D1E5C}" mergeInterval="0" personalView="1" maximized="1" xWindow="1" yWindow="1" windowWidth="1916" windowHeight="803" activeSheetId="1"/>
    <customWorkbookView name="isv1 - Личное представление" guid="{6C4C590B-29D2-4E3C-A4CC-1D1F04F47473}" mergeInterval="0" personalView="1" maximized="1" xWindow="1" yWindow="1" windowWidth="1920" windowHeight="865" activeSheetId="1"/>
    <customWorkbookView name="Чумакова С.А. - Личное представление" guid="{03FB616A-2165-4A3A-8301-28EE8E13C9CF}" mergeInterval="0" personalView="1" maximized="1" xWindow="1" yWindow="1" windowWidth="1916" windowHeight="850" activeSheetId="1"/>
    <customWorkbookView name="Тетерина Г.А. - Личное представление" guid="{F811F51E-169D-49DF-9A27-6B98AE040640}" mergeInterval="0" personalView="1" maximized="1" xWindow="1" yWindow="1" windowWidth="1916" windowHeight="849" activeSheetId="1"/>
    <customWorkbookView name="Лобанова Ю.А. - Личное представление" guid="{24625E6D-2D4F-4FB3-8545-0ED415808CE3}" mergeInterval="0" personalView="1" maximized="1" xWindow="1" yWindow="1" windowWidth="1916" windowHeight="849" activeSheetId="1"/>
    <customWorkbookView name="Чечнева Н.А. - Личное представление" guid="{76CF9D0F-84F6-4DB5-9D95-79DCF3FBEC98}" mergeInterval="0" personalView="1" windowWidth="1920" windowHeight="1040" activeSheetId="1"/>
    <customWorkbookView name="Шурыгина С.В. - Личное представление" guid="{26D68DC7-FD5B-42D7-83EA-029CDD902A05}" mergeInterval="0" personalView="1" maximized="1" xWindow="1" yWindow="1" windowWidth="1916" windowHeight="802" activeSheetId="1"/>
    <customWorkbookView name="Кириллова О.Н. - Личное представление" guid="{0BD47697-586B-4255-B9B5-6AD04B008829}" mergeInterval="0" personalView="1" xWindow="3" windowWidth="1920" windowHeight="1032" activeSheetId="1"/>
    <customWorkbookView name="Тетерина - Личное представление" guid="{324ADC57-D9A1-41EC-9C85-B828B661EBEF}" mergeInterval="0" personalView="1" maximized="1" xWindow="-8" yWindow="-8" windowWidth="1936" windowHeight="1056" activeSheetId="1"/>
    <customWorkbookView name="Петухова И.В. - Личное представление" guid="{BADF61B8-B666-4B97-B2DF-7B007C72E08E}" mergeInterval="0" personalView="1" maximized="1" xWindow="1" yWindow="1" windowWidth="1916" windowHeight="849" activeSheetId="1"/>
  </customWorkbookViews>
</workbook>
</file>

<file path=xl/calcChain.xml><?xml version="1.0" encoding="utf-8"?>
<calcChain xmlns="http://schemas.openxmlformats.org/spreadsheetml/2006/main">
  <c r="I32" i="1" l="1"/>
  <c r="H32" i="1"/>
  <c r="G32" i="1"/>
  <c r="F32" i="1"/>
  <c r="G8" i="1"/>
  <c r="G7" i="1" s="1"/>
  <c r="F8" i="1"/>
  <c r="F7" i="1" s="1"/>
  <c r="I26" i="1"/>
  <c r="I8" i="1" s="1"/>
  <c r="I7" i="1" s="1"/>
  <c r="H26" i="1"/>
  <c r="H8" i="1" s="1"/>
  <c r="H7" i="1" s="1"/>
  <c r="E26" i="1"/>
  <c r="D26" i="1"/>
  <c r="C26" i="1"/>
  <c r="E23" i="1"/>
  <c r="E22" i="1" s="1"/>
  <c r="D23" i="1"/>
  <c r="D22" i="1" s="1"/>
  <c r="C22" i="1"/>
  <c r="E17" i="1"/>
  <c r="D17" i="1"/>
  <c r="C17" i="1"/>
  <c r="E35" i="1"/>
  <c r="E32" i="1" s="1"/>
  <c r="D35" i="1"/>
  <c r="D32" i="1" s="1"/>
  <c r="C35" i="1"/>
  <c r="C32" i="1" s="1"/>
  <c r="I39" i="1" l="1"/>
  <c r="H39" i="1"/>
  <c r="G39" i="1"/>
  <c r="F39" i="1"/>
  <c r="I45" i="1" l="1"/>
  <c r="I6" i="1" l="1"/>
  <c r="E28" i="1" l="1"/>
  <c r="D28" i="1"/>
  <c r="C28" i="1"/>
  <c r="E14" i="1" l="1"/>
  <c r="D14" i="1"/>
  <c r="C14" i="1"/>
  <c r="E11" i="1"/>
  <c r="D11" i="1"/>
  <c r="C11" i="1"/>
  <c r="C8" i="1" l="1"/>
  <c r="C7" i="1" s="1"/>
  <c r="D8" i="1"/>
  <c r="D7" i="1" s="1"/>
  <c r="E8" i="1"/>
  <c r="E7" i="1" s="1"/>
  <c r="E41" i="1"/>
  <c r="E39" i="1" s="1"/>
  <c r="D41" i="1"/>
  <c r="D39" i="1" s="1"/>
  <c r="C41" i="1"/>
  <c r="C39" i="1" s="1"/>
  <c r="H45" i="1" l="1"/>
  <c r="H6" i="1" s="1"/>
  <c r="G45" i="1"/>
  <c r="G6" i="1" s="1"/>
  <c r="F45" i="1"/>
  <c r="F6" i="1" s="1"/>
  <c r="E45" i="1"/>
  <c r="D45" i="1"/>
  <c r="D6" i="1" s="1"/>
  <c r="E6" i="1" l="1"/>
  <c r="C45" i="1"/>
  <c r="C6" i="1" s="1"/>
</calcChain>
</file>

<file path=xl/sharedStrings.xml><?xml version="1.0" encoding="utf-8"?>
<sst xmlns="http://schemas.openxmlformats.org/spreadsheetml/2006/main" count="180" uniqueCount="80">
  <si>
    <t>Перечислено получателям субсидии, руб.</t>
  </si>
  <si>
    <t>Израсходовано получателем субсидии, руб.</t>
  </si>
  <si>
    <t>Количество получателей субсидии, ед.</t>
  </si>
  <si>
    <t>Количество результатов, установленных Порядками о предоставлении субсидии, ед.</t>
  </si>
  <si>
    <t>Дата направления результатов мониторинга главным распорядителям средств бюджета ЗАТО Северск</t>
  </si>
  <si>
    <t>Примечание</t>
  </si>
  <si>
    <t>I.</t>
  </si>
  <si>
    <t>Администрация ЗАТО Северск</t>
  </si>
  <si>
    <t>1.</t>
  </si>
  <si>
    <t>2.</t>
  </si>
  <si>
    <t>II.</t>
  </si>
  <si>
    <t>3.</t>
  </si>
  <si>
    <t>4.</t>
  </si>
  <si>
    <t>5.</t>
  </si>
  <si>
    <t>6.</t>
  </si>
  <si>
    <t>УЖКХ ТиС</t>
  </si>
  <si>
    <t>III.</t>
  </si>
  <si>
    <t>х</t>
  </si>
  <si>
    <t>Итого</t>
  </si>
  <si>
    <t>УВГТ Администрации ЗАТО Северск</t>
  </si>
  <si>
    <t>IV.</t>
  </si>
  <si>
    <t>местный бюджет</t>
  </si>
  <si>
    <t>областной бюджет</t>
  </si>
  <si>
    <t>Наименование главного распорядителя средств бюджета ЗАТО Северск / наименование субсидии с указанием реквизитов муниципального правового акта, которым утвержден порядок предоставления субсидии</t>
  </si>
  <si>
    <t>№ 
п/п</t>
  </si>
  <si>
    <t>Предусмотрено в бюджете ЗАТО Северск, руб.</t>
  </si>
  <si>
    <t>3.1.</t>
  </si>
  <si>
    <t>3.2.</t>
  </si>
  <si>
    <t>Количество достигнутых контрольных точек 
за 2024 год, ед.</t>
  </si>
  <si>
    <t>Финансовое обеспечение затрат социально ориентированных некоммерческих организаций / Постановление Администрации ЗАТО Северск от 10.11.2017 № 2044  (ред. от 21.08.2024) (местный бюджет)</t>
  </si>
  <si>
    <t>2.1.</t>
  </si>
  <si>
    <t>2.2.</t>
  </si>
  <si>
    <t>Количество установлен-ных контрольных точек на год, ед.</t>
  </si>
  <si>
    <t>Осуществление территориального общественного самоуправления на территории городского округа ЗАТО Северск от 28.03.2024 № 1014-па (ред. от 12.11.2024) (местный бюджет)</t>
  </si>
  <si>
    <t xml:space="preserve">Финансовое обеспечение затрат Муниципального казенного предприятия ЗАТО Северск «Самусьский водоканал», оказывающего услуги водоснабжения, водоотведения, теплоснабжения и горячего водоснабжения населению на внегородских территориях ЗАТО Северск / Постановление Администрации ЗАТО Северск от 29.07.2024 № 2551-па (местный бюджет)
 </t>
  </si>
  <si>
    <t>Развитие личных подсобных хозяйств, развитие крестьянских (фермерских) хозяйств и индивидуальных предпринимателей, являющихся сельскохозяйственными товаропроизводителями / Постановление Администрации ЗАТО Северск от 10.06.2019 № 1149 (ред. от 24.06.2024) (областной бюджет)</t>
  </si>
  <si>
    <t xml:space="preserve">Возмещение затрат в связи с оказанием услуг в сфере теплоснабжения гражданам на внегородских территориях ЗАТО Северск / Постановление Администрации ЗАТО Северск от 06.02.2018 № 172 (ред. 01.03.2024) (местный бюджет) </t>
  </si>
  <si>
    <t>Возмещение недополученных доходов перевозчикам, осуществляющим пассажирские перевозки по муниципальным маршрутам регулярных перевозок № 141, 142, 145 по проездным билетам/ Постановление Администрации ЗАТО Северск от 04.04.2024 № 1068-па (местный бюджет)</t>
  </si>
  <si>
    <t>Возмещение недополученных доходов перевозчику, осуществляющему пассажирские перевозки по муниципальным маршрутам регулярных перевозок по проездным билетам/ Постановление Администрации ЗАТО Северск от 29.03.2024 № 1034-па (местный бюджет)</t>
  </si>
  <si>
    <t>по состоянию на  31.12.2024 г.</t>
  </si>
  <si>
    <t>Сводная информация о результатах проведенного мониторинга достижения результатов предоставления субсидий, в том числе грантов в форме субсидий 
из бюджета ЗАТО Северск юридическим лицам, в том числе бюджетным и автономным учреждениям, индивидуальным предпринимателям, 
физическим лицам - производителям товаров, работ и услуг</t>
  </si>
  <si>
    <t>1.1.</t>
  </si>
  <si>
    <t>Субсидии некоммерческим организациям, образующим инфраструктуру поддержки субъектов малого и среднего предпринимательства / Постановление Администрации ЗАТО Северск от 22.05.2018 № 911 (ред. от 15.05.2024), в том числе:</t>
  </si>
  <si>
    <t>1.2.</t>
  </si>
  <si>
    <t>1.3.</t>
  </si>
  <si>
    <t>1.3.1.</t>
  </si>
  <si>
    <t>1.3.2.</t>
  </si>
  <si>
    <t>1.4.</t>
  </si>
  <si>
    <t>1.4.1.</t>
  </si>
  <si>
    <t>1.4.2.</t>
  </si>
  <si>
    <t>1.5.</t>
  </si>
  <si>
    <t>1.5.1.</t>
  </si>
  <si>
    <t>1.5.2.</t>
  </si>
  <si>
    <t>1.6.</t>
  </si>
  <si>
    <t>1.7.</t>
  </si>
  <si>
    <t>1.8.</t>
  </si>
  <si>
    <t>1.8.1.</t>
  </si>
  <si>
    <t>1.8.2.</t>
  </si>
  <si>
    <t>1.9.</t>
  </si>
  <si>
    <t>1.10.</t>
  </si>
  <si>
    <t xml:space="preserve">предоставление субсидии Фонду «МКК ФРМСП ЗАТО Северск» на пополнение фондов, предназначенных для выдачи займов субъектам малого и среднего предпринимательства» </t>
  </si>
  <si>
    <t>План мероприятий 
по достижению результатов 
не представлен</t>
  </si>
  <si>
    <t xml:space="preserve">финансовое обеспечение затрат, связанных 
с реализацией мероприятия «Обеспечение текущей деятельности Фонда «Микрокредитная компания фонд развития малого и среднего предпринимательства ЗАТО Северск» (местный бюджет) </t>
  </si>
  <si>
    <t>финансовое обеспечение затрат, связанных 
с реализацией мероприятия «Обеспечение деятельности технопарковой зоны (технопарка)» (местный бюджет)</t>
  </si>
  <si>
    <t xml:space="preserve">финансовое обеспечение затрат, связанных 
с реализацией мероприятия «Развитие и обеспечение деятельности бизнес-инкубатора ЗАТО Северск»  </t>
  </si>
  <si>
    <t xml:space="preserve">финансовое обеспечение затрат, связанных 
с реализацией мероприятия «Развитие и обеспечение деятельности муниципального центра поддержки предпринимательства Ассоциации «Некоммерческое партнерство «Агентство развития предпринимательства - Северск» </t>
  </si>
  <si>
    <t xml:space="preserve">Частичное возмещение затрат, связанных 
с организацией работы аптеки (аптечного пункта) в ночное время / Постановление Администрации ЗАТО Северск от 23.11.2021 № 2456 (ред. от 28.06.2024) (местный бюджет) </t>
  </si>
  <si>
    <t>финансовое обеспечение затрат, связанных 
с реализацией мероприятия «Организация 
и проведение мероприятий в рамках празднования Дня российского предпринимательства»</t>
  </si>
  <si>
    <t>финансовое обеспечение затрат, связанных 
с реализацией мероприятий «Организация 
и проведение конкурса на звание лучшего субъекта предпринимательской деятельности»  (местный бюджет)</t>
  </si>
  <si>
    <t>финансовое обеспечение затрат, связанных 
с реализацией мероприятия «Организация и (или) проведение мероприятий в сфере предпринимательства, ориентированных 
на молодежь, включая школьников, в том числе оказание информационной 
и консультационной поддержки» (местный бюджет)</t>
  </si>
  <si>
    <t>проведение мероприятий, в том числе конкурсов, в предпринимательской среде
(гастрономический фестиваль, конкурс 
на лучшее новогоднее оформление объектов потребительского рынка ЗАТО Северск "Зимняя сказка") (местный бюджет)</t>
  </si>
  <si>
    <t>финансовое обеспечение затрат, связанных 
с реализацией мероприятия «Обеспечение субъектов малого и среднего предпринимательства справочно-информационными материалами 
по вопросам ведения предпринимательской деятельности» (местный бюджет)</t>
  </si>
  <si>
    <t>Финансовое обеспечение затрат, возникающих при реализации стартующих предпринимательских проектов / Постановление Администрации ЗАТО Северск от 16.10.2014 № 2654 
(ред. от 03.09.2024)</t>
  </si>
  <si>
    <t>Субсидии некоммерческим организациям 
на реализацию поддержанных инициатив стимулирования самоорганизации граждан 
в рамках реализации Народной программы городских изменений «Радиус доверия - ЗАТО Северск» / Постановление Администрации ЗАТО Северск от 31.03.2023 № 469-па (ред. от 13.11.2024) (местный бюджет)</t>
  </si>
  <si>
    <t>Возмещение недополученных доходов перевозчикам, осуществляющим перевозку детей мобилизованных и добровольцев 
по муниципальным маршрутам регулярных перевозок № 7, 9, 10, 17, 29, 30, 31, 32/ Постановление Администрации ЗАТО Северск от 29.03.2024 № 1035-па (местный бюджет)</t>
  </si>
  <si>
    <t>Компенсация расходов теплоснабжающим организациям, осуществляющим деятельность по теплоснабжению 
на внегородских территориях ЗАТО Северск, использующим в качестве топлива нефть, мазут, дизельное топливо или иные продукты переработки нефти / Постановление Администрации ЗАТО Северск от 27.11.2020 № 2099 (ред. 01.03.2024)</t>
  </si>
  <si>
    <t>Возмещение затрат, связанных 
с обеспечением временной занятости 
и трудоустройства несовершеннолетних граждан в возрасте от 14 до 18 лет 
в свободное от учебы время / Постановление Администрации ЗАТО Северск от 06.06.2024 № 1859-па (местный бюджет)</t>
  </si>
  <si>
    <t>УМСП ФКиС Администрации ЗАТО Северск</t>
  </si>
  <si>
    <t xml:space="preserve">Наименование контрольной точки, заявленной
в представленной информации, 
не соответствуют наименованию, указанному в Плане мероприятий 
по достижению результатов </t>
  </si>
  <si>
    <t>План мероприятий 
по достижению результатов 
не соответствует Приложению № 5 
к Типовой форме соглашения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</si>
</sst>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</font>
    <font>
      <sz val="11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3" Type="http://schemas.openxmlformats.org/officeDocument/2006/relationships/revisionLog" Target="revisionLog111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.xml"/><Relationship Id="rId2" Type="http://schemas.openxmlformats.org/officeDocument/2006/relationships/revisionLog" Target="revisionLog1111.xml"/><Relationship Id="rId16" Type="http://schemas.openxmlformats.org/officeDocument/2006/relationships/revisionLog" Target="revisionLog2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.xml"/><Relationship Id="rId10" Type="http://schemas.openxmlformats.org/officeDocument/2006/relationships/revisionLog" Target="revisionLog131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205FB19-3E5A-4665-9FD7-5E8E3EFA8227}" diskRevisions="1" revisionId="45" version="16">
  <header guid="{D4292166-4CD7-485F-87E6-97B55E741CD6}" dateTime="2025-03-18T15:42:47" maxSheetId="2" userName="Жиянова Н.В." r:id="rId1">
    <sheetIdMap count="1">
      <sheetId val="1"/>
    </sheetIdMap>
  </header>
  <header guid="{3FD63439-2C2D-4800-8947-EFB66CE694E7}" dateTime="2025-03-18T15:43:08" maxSheetId="2" userName="Жиянова Н.В." r:id="rId2">
    <sheetIdMap count="1">
      <sheetId val="1"/>
    </sheetIdMap>
  </header>
  <header guid="{580D753B-CB7C-4037-BC07-8D40B4217EF3}" dateTime="2025-03-18T15:44:05" maxSheetId="2" userName="Жиянова Н.В." r:id="rId3" minRId="4">
    <sheetIdMap count="1">
      <sheetId val="1"/>
    </sheetIdMap>
  </header>
  <header guid="{A7A2C52F-8F25-447B-9251-1E1CFF882EFA}" dateTime="2025-03-18T15:44:13" maxSheetId="2" userName="Петухова И.В." r:id="rId4">
    <sheetIdMap count="1">
      <sheetId val="1"/>
    </sheetIdMap>
  </header>
  <header guid="{E3F28D9F-F50C-471D-96E2-BABEEE26352D}" dateTime="2025-03-18T15:44:21" maxSheetId="2" userName="Жиянова Н.В." r:id="rId5">
    <sheetIdMap count="1">
      <sheetId val="1"/>
    </sheetIdMap>
  </header>
  <header guid="{91B96AA8-4C0C-4B45-9635-717F396F9CD8}" dateTime="2025-03-18T15:44:35" maxSheetId="2" userName="Жиянова Н.В." r:id="rId6">
    <sheetIdMap count="1">
      <sheetId val="1"/>
    </sheetIdMap>
  </header>
  <header guid="{58A626DB-D778-425A-8A11-EDF0AE285BC8}" dateTime="2025-03-18T15:45:06" maxSheetId="2" userName="Жиянова Н.В." r:id="rId7" minRId="16">
    <sheetIdMap count="1">
      <sheetId val="1"/>
    </sheetIdMap>
  </header>
  <header guid="{8450ABAE-E77B-4E80-88D4-5C4632B3A3F9}" dateTime="2025-03-18T15:45:29" maxSheetId="2" userName="Жиянова Н.В." r:id="rId8">
    <sheetIdMap count="1">
      <sheetId val="1"/>
    </sheetIdMap>
  </header>
  <header guid="{7F44BE44-8823-455D-B48F-23E71F9D3038}" dateTime="2025-03-18T15:45:39" maxSheetId="2" userName="Жиянова Н.В." r:id="rId9">
    <sheetIdMap count="1">
      <sheetId val="1"/>
    </sheetIdMap>
  </header>
  <header guid="{E5C628EB-82A9-4A5B-802B-4B8C66E596AE}" dateTime="2025-03-18T15:45:55" maxSheetId="2" userName="Жиянова Н.В." r:id="rId10">
    <sheetIdMap count="1">
      <sheetId val="1"/>
    </sheetIdMap>
  </header>
  <header guid="{3D35D184-226F-4ECC-B193-A7E9BE8D2FFC}" dateTime="2025-03-18T15:47:24" maxSheetId="2" userName="Жиянова Н.В." r:id="rId11">
    <sheetIdMap count="1">
      <sheetId val="1"/>
    </sheetIdMap>
  </header>
  <header guid="{F397FF2A-C713-43FD-962E-16904DB759DE}" dateTime="2025-03-18T15:47:25" maxSheetId="2" userName="Жиянова Н.В." r:id="rId12">
    <sheetIdMap count="1">
      <sheetId val="1"/>
    </sheetIdMap>
  </header>
  <header guid="{6749107F-AEEA-45AD-A356-F33E3085F174}" dateTime="2025-03-18T16:43:49" maxSheetId="2" userName="Жиянова Н.В." r:id="rId13" minRId="35" maxRId="38">
    <sheetIdMap count="1">
      <sheetId val="1"/>
    </sheetIdMap>
  </header>
  <header guid="{64939A7E-49A5-49F1-BA67-7F13C76583C0}" dateTime="2025-03-18T16:44:03" maxSheetId="2" userName="Жиянова Н.В." r:id="rId14">
    <sheetIdMap count="1">
      <sheetId val="1"/>
    </sheetIdMap>
  </header>
  <header guid="{88C7B1F4-857A-4D1F-AE7A-56D367491DF1}" dateTime="2025-03-18T16:58:27" maxSheetId="2" userName="Жиянова Н.В." r:id="rId15">
    <sheetIdMap count="1">
      <sheetId val="1"/>
    </sheetIdMap>
  </header>
  <header guid="{9205FB19-3E5A-4665-9FD7-5E8E3EFA8227}" dateTime="2025-03-18T17:27:32" maxSheetId="2" userName="smart" r:id="rId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K46">
    <dxf>
      <alignment horizontal="left" readingOrder="0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" sId="1">
    <oc r="L46" t="inlineStr">
      <is>
        <t xml:space="preserve">Наименование контрольных точек, заявленных 
в представленной информации, 
не соответствуют наименованиям, указанным в Плане мероприятий 
по достижению результатов </t>
      </is>
    </oc>
    <nc r="L46" t="inlineStr">
      <is>
        <t xml:space="preserve">Наименование контрольной точки, заявленной
в представленной информации, 
не соответствуют наименованию, указанному в Плане мероприятий 
по достижению результатов </t>
      </is>
    </nc>
  </rcc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fmt sheetId="1" sqref="L31">
    <dxf>
      <fill>
        <patternFill>
          <bgColor theme="0"/>
        </patternFill>
      </fill>
    </dxf>
  </rfmt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rc rId="35" sId="1" ref="M1:M1048576" action="deleteCol">
    <undo index="0" exp="area" ref3D="1" dr="$A$4:$XFD$5" dn="Заголовки_для_печати" sId="1"/>
    <undo index="0" exp="area" ref3D="1" dr="$A$4:$XFD$4" dn="Z_F811F51E_169D_49DF_9A27_6B98AE040640_.wvu.PrintTitles" sId="1"/>
    <undo index="0" exp="area" ref3D="1" dr="$A$4:$XFD$5" dn="Z_BADF61B8_B666_4B97_B2DF_7B007C72E08E_.wvu.PrintTitles" sId="1"/>
    <undo index="0" exp="area" ref3D="1" dr="$A$4:$XFD$4" dn="Z_76CF9D0F_84F6_4DB5_9D95_79DCF3FBEC98_.wvu.PrintTitles" sId="1"/>
    <undo index="0" exp="area" ref3D="1" dr="$A$4:$XFD$5" dn="Z_735B8FA8_D600_4113_B667_410EB77D1E5C_.wvu.PrintTitles" sId="1"/>
    <undo index="0" exp="area" ref3D="1" dr="$A$4:$XFD$4" dn="Z_6C4C590B_29D2_4E3C_A4CC_1D1F04F47473_.wvu.PrintTitles" sId="1"/>
    <undo index="0" exp="area" ref3D="1" dr="$A$4:$XFD$4" dn="Z_324ADC57_D9A1_41EC_9C85_B828B661EBEF_.wvu.PrintTitles" sId="1"/>
    <undo index="0" exp="area" ref3D="1" dr="$A$4:$XFD$4" dn="Z_26D68DC7_FD5B_42D7_83EA_029CDD902A05_.wvu.PrintTitles" sId="1"/>
    <undo index="0" exp="area" ref3D="1" dr="$A$4:$XFD$4" dn="Z_24625E6D_2D4F_4FB3_8545_0ED415808CE3_.wvu.PrintTitles" sId="1"/>
    <undo index="0" exp="area" ref3D="1" dr="$A$4:$XFD$4" dn="Z_0BD47697_586B_4255_B9B5_6AD04B008829_.wvu.PrintTitles" sId="1"/>
    <undo index="0" exp="area" ref3D="1" dr="$A$4:$XFD$4" dn="Z_03FB616A_2165_4A3A_8301_28EE8E13C9CF_.wvu.PrintTitles" sId="1"/>
    <rfmt sheetId="1" xfDxf="1" sqref="M1:M1048576" start="0" length="0">
      <dxf>
        <font>
          <sz val="12"/>
          <name val="Times New Roman"/>
          <scheme val="none"/>
        </font>
        <alignment vertical="center" readingOrder="0"/>
      </dxf>
    </rfmt>
    <rfmt sheetId="1" sqref="M2" start="0" length="0">
      <dxf>
        <alignment wrapText="1" readingOrder="0"/>
      </dxf>
    </rfmt>
    <rcc rId="0" sId="1" dxf="1">
      <nc r="M4" t="inlineStr">
        <is>
          <t>Результат предоставления субсидии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9" t="inlineStr">
        <is>
          <t>реализация отдельных мероприятий муниципальной программы; а также достижение значений результатов предоставления субсидии, установленных договором о предоставлении субсидии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0" t="inlineStr">
        <is>
          <t>реализация отдельных мероприятий муниципальной программы; а также достижение значений результатов предоставления субсидии, установленных договором о предоставлении субсидии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1" t="inlineStr">
        <is>
          <t>реализация отдельных мероприятий муниципальной программы; а также достижение значений результатов предоставления субсидии, установленных договором о предоставлении субсидии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14" t="inlineStr">
        <is>
          <t>реализация отдельных мероприятий муниципальной программы; а также достижение значений результатов предоставления субсидии, установленных договором о предоставлении субсидии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17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1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20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1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2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2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2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25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6" t="inlineStr">
        <is>
          <t xml:space="preserve">Реализация отдельных мероприятий муниципальной программы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7" t="inlineStr">
        <is>
          <t xml:space="preserve">Организация работы аптеки (аптечного пункта) в г. Северске в ночное время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8" t="inlineStr">
        <is>
          <t xml:space="preserve">Реализация стартующего предпринимательского проекта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1" t="inlineStr">
        <is>
          <t xml:space="preserve">оказание финансовой поддержки социально ориентированным некоммерческим организациям не позднее 31 декабря года заключения Соглашения с целью реализации ими в полном объеме заявленного плана мероприятий на текущий финансовый год.
</t>
        </is>
      </nc>
      <ndxf>
        <font>
          <sz val="12"/>
          <color auto="1"/>
          <name val="Times New Roman"/>
          <scheme val="none"/>
        </font>
        <numFmt numFmtId="4" formatCode="#,##0.00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2" start="0" length="0">
      <dxf>
        <font>
          <b/>
          <sz val="12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3" t="inlineStr">
        <is>
          <t xml:space="preserve">Доля абонентов на внегородских территориях, получающих надлежащего качества услуги водоснабжения, водоотведения теплоснабжения и горячего водоснабжения в отчетном финансовом году в общем количестве абонентов, подключенных к системе водоснабжения, водоотведения теплоснабжения и горячего водоснабжения
</t>
        </is>
      </nc>
      <ndxf>
        <font>
          <sz val="10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4" start="0" length="0">
      <dxf>
        <font>
          <sz val="10"/>
          <name val="Times New Roman"/>
          <scheme val="none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5" t="inlineStr">
        <is>
          <t>выполнение рейсов за отчетный период в объеме не менее 95% от количества рейсов на соответствующем муниципальном маршруте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6" t="inlineStr">
        <is>
          <t>количество реализованных проездных билетов не менее 1 штуки в отчетном периоде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7" t="inlineStr">
        <is>
          <t>количество реализованных проездных билетов не менее 1 штуки в отчетном периоде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8" t="inlineStr">
        <is>
          <t>организация обеспечения деятельности ТОС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39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40" t="inlineStr">
        <is>
          <t xml:space="preserve">возмещение доли затрат, возникших вследствие оказания гражданам коммунальной услуги по отоплению многоквартирных домов внегородских территорий ЗАТО Северск, не оснащенных общедомовыми приборами учета тепловой энергии, в которых по технологическим причинам фактические объемы тепловой энергии, поставляемой для предоставления коммунальной услуги по отоплению, превышают объемы тепловой энергии, рассчитанные на основании утвержденных нормативов потребления коммунальных услуг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41" t="inlineStr">
        <is>
          <t xml:space="preserve">возмещение доли затрат теплоснабжающим организациям, использующим в качестве топлива нефть, мазут, дизельное топливо или иные продукты переработки нефти, возникших вследствие превышения фактической цены нефтепродуктов над ценой, учтенной при установлении тарифов
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42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44" t="inlineStr">
        <is>
          <t>сохранение или увеличение поголовья сельскохозяйственных животных (коров) в личном подсобном хозяйстве, крестьянском (фермерском) хозяйстве или у индивидуального предпринимателя, являющегося сельскохозяйственным товаропроизводителем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M45" start="0" length="0">
      <dxf>
        <font>
          <b/>
          <sz val="12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46" t="inlineStr">
        <is>
          <t xml:space="preserve">фактическое количество рабочих мест, затраты на организацию которых возмещаются получателю субсидии
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" sId="1" ref="M1:M1048576" action="deleteCol">
    <undo index="0" exp="area" ref3D="1" dr="$A$4:$XFD$5" dn="Заголовки_для_печати" sId="1"/>
    <undo index="0" exp="area" ref3D="1" dr="$A$4:$XFD$4" dn="Z_F811F51E_169D_49DF_9A27_6B98AE040640_.wvu.PrintTitles" sId="1"/>
    <undo index="0" exp="area" ref3D="1" dr="$A$4:$XFD$5" dn="Z_BADF61B8_B666_4B97_B2DF_7B007C72E08E_.wvu.PrintTitles" sId="1"/>
    <undo index="0" exp="area" ref3D="1" dr="$A$4:$XFD$4" dn="Z_76CF9D0F_84F6_4DB5_9D95_79DCF3FBEC98_.wvu.PrintTitles" sId="1"/>
    <undo index="0" exp="area" ref3D="1" dr="$A$4:$XFD$5" dn="Z_735B8FA8_D600_4113_B667_410EB77D1E5C_.wvu.PrintTitles" sId="1"/>
    <undo index="0" exp="area" ref3D="1" dr="$A$4:$XFD$4" dn="Z_6C4C590B_29D2_4E3C_A4CC_1D1F04F47473_.wvu.PrintTitles" sId="1"/>
    <undo index="0" exp="area" ref3D="1" dr="$A$4:$XFD$4" dn="Z_324ADC57_D9A1_41EC_9C85_B828B661EBEF_.wvu.PrintTitles" sId="1"/>
    <undo index="0" exp="area" ref3D="1" dr="$A$4:$XFD$4" dn="Z_26D68DC7_FD5B_42D7_83EA_029CDD902A05_.wvu.PrintTitles" sId="1"/>
    <undo index="0" exp="area" ref3D="1" dr="$A$4:$XFD$4" dn="Z_24625E6D_2D4F_4FB3_8545_0ED415808CE3_.wvu.PrintTitles" sId="1"/>
    <undo index="0" exp="area" ref3D="1" dr="$A$4:$XFD$4" dn="Z_0BD47697_586B_4255_B9B5_6AD04B008829_.wvu.PrintTitles" sId="1"/>
    <undo index="0" exp="area" ref3D="1" dr="$A$4:$XFD$4" dn="Z_03FB616A_2165_4A3A_8301_28EE8E13C9CF_.wvu.PrintTitles" sId="1"/>
    <rfmt sheetId="1" xfDxf="1" sqref="M1:M1048576" start="0" length="0">
      <dxf>
        <font>
          <sz val="12"/>
          <name val="Times New Roman"/>
          <scheme val="none"/>
        </font>
        <alignment vertical="center" readingOrder="0"/>
      </dxf>
    </rfmt>
    <rfmt sheetId="1" sqref="M2" start="0" length="0">
      <dxf>
        <alignment wrapText="1" readingOrder="0"/>
      </dxf>
    </rfmt>
    <rfmt sheetId="1" sqref="M7" start="0" length="0">
      <dxf>
        <numFmt numFmtId="4" formatCode="#,##0.00"/>
      </dxf>
    </rfmt>
    <rfmt sheetId="1" sqref="M8" start="0" length="0">
      <dxf>
        <numFmt numFmtId="4" formatCode="#,##0.00"/>
      </dxf>
    </rfmt>
    <rfmt sheetId="1" sqref="M17" start="0" length="0">
      <dxf>
        <fill>
          <patternFill patternType="solid">
            <bgColor theme="0"/>
          </patternFill>
        </fill>
      </dxf>
    </rfmt>
    <rfmt sheetId="1" sqref="M18" start="0" length="0">
      <dxf>
        <fill>
          <patternFill patternType="solid">
            <bgColor theme="0"/>
          </patternFill>
        </fill>
      </dxf>
    </rfmt>
    <rfmt sheetId="1" sqref="M19" start="0" length="0">
      <dxf>
        <fill>
          <patternFill patternType="solid">
            <bgColor theme="0"/>
          </patternFill>
        </fill>
      </dxf>
    </rfmt>
    <rfmt sheetId="1" sqref="M20" start="0" length="0">
      <dxf>
        <fill>
          <patternFill patternType="solid">
            <bgColor theme="0"/>
          </patternFill>
        </fill>
      </dxf>
    </rfmt>
    <rfmt sheetId="1" sqref="M21" start="0" length="0">
      <dxf>
        <fill>
          <patternFill patternType="solid">
            <bgColor theme="0"/>
          </patternFill>
        </fill>
      </dxf>
    </rfmt>
    <rfmt sheetId="1" sqref="M22" start="0" length="0">
      <dxf>
        <fill>
          <patternFill patternType="solid">
            <bgColor theme="0"/>
          </patternFill>
        </fill>
      </dxf>
    </rfmt>
    <rfmt sheetId="1" sqref="M23" start="0" length="0">
      <dxf>
        <fill>
          <patternFill patternType="solid">
            <bgColor theme="0"/>
          </patternFill>
        </fill>
      </dxf>
    </rfmt>
    <rfmt sheetId="1" sqref="M24" start="0" length="0">
      <dxf>
        <fill>
          <patternFill patternType="solid">
            <bgColor theme="0"/>
          </patternFill>
        </fill>
      </dxf>
    </rfmt>
    <rfmt sheetId="1" sqref="M25" start="0" length="0">
      <dxf>
        <fill>
          <patternFill patternType="solid">
            <bgColor theme="0"/>
          </patternFill>
        </fill>
      </dxf>
    </rfmt>
    <rfmt sheetId="1" sqref="M26" start="0" length="0">
      <dxf>
        <fill>
          <patternFill patternType="solid">
            <bgColor theme="0"/>
          </patternFill>
        </fill>
      </dxf>
    </rfmt>
    <rfmt sheetId="1" sqref="M32" start="0" length="0">
      <dxf>
        <font>
          <b/>
          <sz val="12"/>
          <name val="Times New Roman"/>
          <scheme val="none"/>
        </font>
      </dxf>
    </rfmt>
    <rfmt sheetId="1" sqref="M33" start="0" length="0">
      <dxf>
        <alignment horizontal="left" readingOrder="0"/>
      </dxf>
    </rfmt>
    <rfmt sheetId="1" sqref="M35" start="0" length="0">
      <dxf>
        <fill>
          <patternFill patternType="solid">
            <bgColor theme="0"/>
          </patternFill>
        </fill>
      </dxf>
    </rfmt>
    <rfmt sheetId="1" sqref="M36" start="0" length="0">
      <dxf>
        <fill>
          <patternFill patternType="solid">
            <bgColor theme="0"/>
          </patternFill>
        </fill>
      </dxf>
    </rfmt>
    <rfmt sheetId="1" sqref="M37" start="0" length="0">
      <dxf>
        <fill>
          <patternFill patternType="solid">
            <bgColor theme="0"/>
          </patternFill>
        </fill>
      </dxf>
    </rfmt>
    <rfmt sheetId="1" sqref="M39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0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1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2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3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4" start="0" length="0">
      <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</dxf>
    </rfmt>
    <rfmt sheetId="1" sqref="M45" start="0" length="0">
      <dxf>
        <font>
          <b/>
          <sz val="12"/>
          <name val="Times New Roman"/>
          <scheme val="none"/>
        </font>
      </dxf>
    </rfmt>
  </rrc>
  <rrc rId="37" sId="1" ref="M1:M1048576" action="deleteCol">
    <undo index="0" exp="area" ref3D="1" dr="$A$4:$XFD$5" dn="Заголовки_для_печати" sId="1"/>
    <undo index="0" exp="area" ref3D="1" dr="$A$4:$XFD$4" dn="Z_F811F51E_169D_49DF_9A27_6B98AE040640_.wvu.PrintTitles" sId="1"/>
    <undo index="0" exp="area" ref3D="1" dr="$A$4:$XFD$5" dn="Z_BADF61B8_B666_4B97_B2DF_7B007C72E08E_.wvu.PrintTitles" sId="1"/>
    <undo index="0" exp="area" ref3D="1" dr="$A$4:$XFD$4" dn="Z_76CF9D0F_84F6_4DB5_9D95_79DCF3FBEC98_.wvu.PrintTitles" sId="1"/>
    <undo index="0" exp="area" ref3D="1" dr="$A$4:$XFD$5" dn="Z_735B8FA8_D600_4113_B667_410EB77D1E5C_.wvu.PrintTitles" sId="1"/>
    <undo index="0" exp="area" ref3D="1" dr="$A$4:$XFD$4" dn="Z_6C4C590B_29D2_4E3C_A4CC_1D1F04F47473_.wvu.PrintTitles" sId="1"/>
    <undo index="0" exp="area" ref3D="1" dr="$A$4:$XFD$4" dn="Z_324ADC57_D9A1_41EC_9C85_B828B661EBEF_.wvu.PrintTitles" sId="1"/>
    <undo index="0" exp="area" ref3D="1" dr="$A$4:$XFD$4" dn="Z_26D68DC7_FD5B_42D7_83EA_029CDD902A05_.wvu.PrintTitles" sId="1"/>
    <undo index="0" exp="area" ref3D="1" dr="$A$4:$XFD$4" dn="Z_24625E6D_2D4F_4FB3_8545_0ED415808CE3_.wvu.PrintTitles" sId="1"/>
    <undo index="0" exp="area" ref3D="1" dr="$A$4:$XFD$4" dn="Z_0BD47697_586B_4255_B9B5_6AD04B008829_.wvu.PrintTitles" sId="1"/>
    <undo index="0" exp="area" ref3D="1" dr="$A$4:$XFD$4" dn="Z_03FB616A_2165_4A3A_8301_28EE8E13C9CF_.wvu.PrintTitles" sId="1"/>
    <rfmt sheetId="1" xfDxf="1" sqref="M1:M1048576" start="0" length="0">
      <dxf>
        <font>
          <sz val="12"/>
          <name val="Times New Roman"/>
          <scheme val="none"/>
        </font>
        <alignment horizontal="center" vertical="center" readingOrder="0"/>
      </dxf>
    </rfmt>
    <rcc rId="0" sId="1" dxf="1">
      <nc r="M6">
        <f>F6/D6*100</f>
      </nc>
      <ndxf>
        <numFmt numFmtId="4" formatCode="#,##0.00"/>
      </ndxf>
    </rcc>
    <rcc rId="0" sId="1" dxf="1">
      <nc r="M7">
        <f>F7/D7*100</f>
      </nc>
      <ndxf>
        <numFmt numFmtId="4" formatCode="#,##0.00"/>
      </ndxf>
    </rcc>
    <rfmt sheetId="1" sqref="M17" start="0" length="0">
      <dxf>
        <fill>
          <patternFill patternType="solid">
            <bgColor theme="0"/>
          </patternFill>
        </fill>
      </dxf>
    </rfmt>
    <rfmt sheetId="1" sqref="M18" start="0" length="0">
      <dxf>
        <fill>
          <patternFill patternType="solid">
            <bgColor theme="0"/>
          </patternFill>
        </fill>
      </dxf>
    </rfmt>
    <rfmt sheetId="1" sqref="M19" start="0" length="0">
      <dxf>
        <fill>
          <patternFill patternType="solid">
            <bgColor theme="0"/>
          </patternFill>
        </fill>
      </dxf>
    </rfmt>
    <rfmt sheetId="1" sqref="M20" start="0" length="0">
      <dxf>
        <fill>
          <patternFill patternType="solid">
            <bgColor theme="0"/>
          </patternFill>
        </fill>
      </dxf>
    </rfmt>
    <rfmt sheetId="1" sqref="M21" start="0" length="0">
      <dxf>
        <fill>
          <patternFill patternType="solid">
            <bgColor theme="0"/>
          </patternFill>
        </fill>
      </dxf>
    </rfmt>
    <rfmt sheetId="1" sqref="M22" start="0" length="0">
      <dxf>
        <fill>
          <patternFill patternType="solid">
            <bgColor theme="0"/>
          </patternFill>
        </fill>
      </dxf>
    </rfmt>
    <rfmt sheetId="1" sqref="M23" start="0" length="0">
      <dxf>
        <fill>
          <patternFill patternType="solid">
            <bgColor theme="0"/>
          </patternFill>
        </fill>
      </dxf>
    </rfmt>
    <rfmt sheetId="1" sqref="M24" start="0" length="0">
      <dxf>
        <fill>
          <patternFill patternType="solid">
            <bgColor theme="0"/>
          </patternFill>
        </fill>
      </dxf>
    </rfmt>
    <rfmt sheetId="1" sqref="M25" start="0" length="0">
      <dxf>
        <fill>
          <patternFill patternType="solid">
            <bgColor theme="0"/>
          </patternFill>
        </fill>
      </dxf>
    </rfmt>
    <rfmt sheetId="1" sqref="M26" start="0" length="0">
      <dxf>
        <fill>
          <patternFill patternType="solid">
            <bgColor theme="0"/>
          </patternFill>
        </fill>
      </dxf>
    </rfmt>
    <rcc rId="0" sId="1" dxf="1">
      <nc r="M32">
        <f>F32/D32*100</f>
      </nc>
      <ndxf>
        <numFmt numFmtId="4" formatCode="#,##0.00"/>
      </ndxf>
    </rcc>
    <rfmt sheetId="1" sqref="M33" start="0" length="0">
      <dxf>
        <fill>
          <patternFill patternType="solid">
            <bgColor theme="0"/>
          </patternFill>
        </fill>
      </dxf>
    </rfmt>
    <rfmt sheetId="1" sqref="M35" start="0" length="0">
      <dxf>
        <fill>
          <patternFill patternType="solid">
            <bgColor theme="0"/>
          </patternFill>
        </fill>
      </dxf>
    </rfmt>
    <rfmt sheetId="1" sqref="M36" start="0" length="0">
      <dxf>
        <fill>
          <patternFill patternType="solid">
            <bgColor theme="0"/>
          </patternFill>
        </fill>
      </dxf>
    </rfmt>
    <rfmt sheetId="1" sqref="M37" start="0" length="0">
      <dxf>
        <fill>
          <patternFill patternType="solid">
            <bgColor theme="0"/>
          </patternFill>
        </fill>
      </dxf>
    </rfmt>
    <rcc rId="0" sId="1" dxf="1">
      <nc r="M39">
        <f>F39/D39*100</f>
      </nc>
      <ndxf>
        <numFmt numFmtId="4" formatCode="#,##0.00"/>
      </ndxf>
    </rcc>
    <rfmt sheetId="1" sqref="M40" start="0" length="0">
      <dxf>
        <fill>
          <patternFill patternType="solid">
            <bgColor theme="0"/>
          </patternFill>
        </fill>
      </dxf>
    </rfmt>
    <rfmt sheetId="1" sqref="M41" start="0" length="0">
      <dxf>
        <fill>
          <patternFill patternType="solid">
            <bgColor theme="0"/>
          </patternFill>
        </fill>
      </dxf>
    </rfmt>
    <rfmt sheetId="1" sqref="M42" start="0" length="0">
      <dxf>
        <fill>
          <patternFill patternType="solid">
            <bgColor theme="0"/>
          </patternFill>
        </fill>
      </dxf>
    </rfmt>
    <rfmt sheetId="1" sqref="M43" start="0" length="0">
      <dxf>
        <fill>
          <patternFill patternType="solid">
            <bgColor theme="0"/>
          </patternFill>
        </fill>
      </dxf>
    </rfmt>
    <rfmt sheetId="1" sqref="M44" start="0" length="0">
      <dxf>
        <fill>
          <patternFill patternType="solid">
            <bgColor theme="0"/>
          </patternFill>
        </fill>
      </dxf>
    </rfmt>
    <rcc rId="0" sId="1" dxf="1">
      <nc r="M45">
        <f>F45/D45*100</f>
      </nc>
      <ndxf>
        <numFmt numFmtId="4" formatCode="#,##0.00"/>
      </ndxf>
    </rcc>
    <rfmt sheetId="1" sqref="M46" start="0" length="0">
      <dxf>
        <font>
          <sz val="8"/>
          <color auto="1"/>
          <name val="Arial Cyr"/>
          <scheme val="none"/>
        </font>
        <numFmt numFmtId="4" formatCode="#,##0.00"/>
        <alignment horizontal="right" wrapText="1" readingOrder="0"/>
      </dxf>
    </rfmt>
  </rrc>
  <rrc rId="38" sId="1" ref="C1:C1048576" action="deleteCol">
    <undo index="0" exp="area" ref3D="1" dr="$A$4:$XFD$5" dn="Заголовки_для_печати" sId="1"/>
    <undo index="0" exp="area" ref3D="1" dr="$A$4:$XFD$4" dn="Z_F811F51E_169D_49DF_9A27_6B98AE040640_.wvu.PrintTitles" sId="1"/>
    <undo index="0" exp="area" ref3D="1" dr="$A$4:$XFD$5" dn="Z_BADF61B8_B666_4B97_B2DF_7B007C72E08E_.wvu.PrintTitles" sId="1"/>
    <undo index="0" exp="area" ref3D="1" dr="$A$4:$XFD$4" dn="Z_76CF9D0F_84F6_4DB5_9D95_79DCF3FBEC98_.wvu.PrintTitles" sId="1"/>
    <undo index="0" exp="area" ref3D="1" dr="$A$4:$XFD$5" dn="Z_735B8FA8_D600_4113_B667_410EB77D1E5C_.wvu.PrintTitles" sId="1"/>
    <undo index="0" exp="area" ref3D="1" dr="$C$1:$C$1048576" dn="Z_735B8FA8_D600_4113_B667_410EB77D1E5C_.wvu.Cols" sId="1"/>
    <undo index="0" exp="area" ref3D="1" dr="$A$4:$XFD$4" dn="Z_6C4C590B_29D2_4E3C_A4CC_1D1F04F47473_.wvu.PrintTitles" sId="1"/>
    <undo index="0" exp="area" ref3D="1" dr="$A$4:$XFD$4" dn="Z_324ADC57_D9A1_41EC_9C85_B828B661EBEF_.wvu.PrintTitles" sId="1"/>
    <undo index="0" exp="area" ref3D="1" dr="$A$4:$XFD$4" dn="Z_26D68DC7_FD5B_42D7_83EA_029CDD902A05_.wvu.PrintTitles" sId="1"/>
    <undo index="0" exp="area" ref3D="1" dr="$A$4:$XFD$4" dn="Z_24625E6D_2D4F_4FB3_8545_0ED415808CE3_.wvu.PrintTitles" sId="1"/>
    <undo index="0" exp="area" ref3D="1" dr="$A$4:$XFD$4" dn="Z_0BD47697_586B_4255_B9B5_6AD04B008829_.wvu.PrintTitles" sId="1"/>
    <undo index="0" exp="area" ref3D="1" dr="$A$4:$XFD$4" dn="Z_03FB616A_2165_4A3A_8301_28EE8E13C9CF_.wvu.PrintTitles" sId="1"/>
    <rfmt sheetId="1" xfDxf="1" sqref="C1:C1048576" start="0" length="0">
      <dxf>
        <font>
          <sz val="12"/>
          <name val="Times New Roman"/>
          <scheme val="none"/>
        </font>
        <alignment vertical="center" readingOrder="0"/>
      </dxf>
    </rfmt>
    <rfmt sheetId="1" sqref="C1" start="0" length="0">
      <dxf>
        <font>
          <sz val="14"/>
          <name val="Times New Roman"/>
          <scheme val="none"/>
        </font>
        <alignment horizontal="center" wrapText="1" mergeCell="1" readingOrder="0"/>
      </dxf>
    </rfmt>
    <rfmt sheetId="1" sqref="C2" start="0" length="0">
      <dxf>
        <font>
          <sz val="14"/>
          <name val="Times New Roman"/>
          <scheme val="none"/>
        </font>
        <alignment horizontal="center" wrapText="1" mergeCell="1" readingOrder="0"/>
      </dxf>
    </rfmt>
    <rcc rId="0" sId="1" dxf="1">
      <nc r="C4" t="inlineStr">
        <is>
          <t>КЦСР</t>
        </is>
      </nc>
      <ndxf>
        <fill>
          <patternFill patternType="solid">
            <bgColor theme="0" tint="-4.9989318521683403E-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" start="0" length="0">
      <dxf>
        <fill>
          <patternFill patternType="solid">
            <bgColor theme="0" tint="-4.9989318521683403E-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" start="0" length="0">
      <dxf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">
        <v>3014100000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>
        <v>3014100000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" t="inlineStr">
        <is>
          <t xml:space="preserve">3014140050
30141S0050
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 xml:space="preserve">3014140080
30141S0080
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 xml:space="preserve">3024340070
30243S0070
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3024400000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3024500000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3034200000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3034200000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3034200000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3024100000</v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 t="inlineStr">
        <is>
          <t>3024140020
30241S0020</t>
        </is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3514200000</v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v>3922323000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v>4514100000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>
        <v>4742119000</v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>
        <v>4742114000</v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4742117000</v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v>3822300000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>
        <v>3922216000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3922240130
39222S0130</t>
        </is>
      </nc>
      <ndxf>
        <font>
          <sz val="12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х</t>
        </is>
      </nc>
      <ndxf>
        <font>
          <b/>
          <sz val="12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>
        <v>3922140200</v>
      </nc>
      <ndxf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х</t>
        </is>
      </nc>
      <ndxf>
        <font>
          <b/>
          <sz val="12"/>
          <name val="Times New Roman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>
        <v>3214115000</v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dn rId="0" localSheetId="1" customView="1" name="Z_735B8FA8_D600_4113_B667_410EB77D1E5C_.wvu.Cols" hidden="1" oldHidden="1">
    <oldFormula>'010125'!#REF!</oldFormula>
  </rdn>
  <rcv guid="{735B8FA8-D600-4113-B667-410EB77D1E5C}" action="delete"/>
  <rdn rId="0" localSheetId="1" customView="1" name="Z_735B8FA8_D600_4113_B667_410EB77D1E5C_.wvu.PrintArea" hidden="1" oldHidden="1">
    <formula>'010125'!$A$1:$K$46</formula>
    <oldFormula>'010125'!$A$1:$K$46</oldFormula>
  </rdn>
  <rdn rId="0" localSheetId="1" customView="1" name="Z_735B8FA8_D600_4113_B667_410EB77D1E5C_.wvu.PrintTitles" hidden="1" oldHidden="1">
    <formula>'010125'!$4:$5</formula>
    <oldFormula>'010125'!$4:$5</oldFormula>
  </rdn>
  <rcv guid="{735B8FA8-D600-4113-B667-410EB77D1E5C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6" sId="1">
    <oc r="L31" t="inlineStr">
      <is>
        <t>План мероприятий 
по достижению результатов не соответствует Приложению № 5 к Типовой форме соглашения</t>
      </is>
    </oc>
    <nc r="L31" t="inlineStr">
      <is>
        <t>План мероприятий 
по достижению результатов 
не соответствует Приложению № 5 
к Типовой форме соглашения</t>
      </is>
    </nc>
  </rcc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L31">
    <dxf>
      <alignment horizontal="left" readingOrder="0"/>
    </dxf>
  </rfmt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fmt sheetId="1" sqref="L46">
    <dxf>
      <fill>
        <patternFill>
          <bgColor theme="0"/>
        </patternFill>
      </fill>
    </dxf>
  </rfmt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v guid="{BADF61B8-B666-4B97-B2DF-7B007C72E08E}" action="delete"/>
  <rdn rId="0" localSheetId="1" customView="1" name="Z_BADF61B8_B666_4B97_B2DF_7B007C72E08E_.wvu.PrintArea" hidden="1" oldHidden="1">
    <formula>'010125'!$A$1:$L$46</formula>
    <oldFormula>'010125'!$A$1:$L$46</oldFormula>
  </rdn>
  <rdn rId="0" localSheetId="1" customView="1" name="Z_BADF61B8_B666_4B97_B2DF_7B007C72E08E_.wvu.PrintTitles" hidden="1" oldHidden="1">
    <formula>'010125'!$4:$5</formula>
    <oldFormula>'010125'!$4:$5</oldFormula>
  </rdn>
  <rcv guid="{BADF61B8-B666-4B97-B2DF-7B007C72E08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'010125'!$A$1:$L$46</formula>
    <oldFormula>'010125'!$A$1:$L$46</oldFormula>
  </rdn>
  <rdn rId="0" localSheetId="1" customView="1" name="Z_735B8FA8_D600_4113_B667_410EB77D1E5C_.wvu.PrintTitles" hidden="1" oldHidden="1">
    <formula>'010125'!$4:$5</formula>
    <oldFormula>'010125'!$4:$5</oldFormula>
  </rdn>
  <rdn rId="0" localSheetId="1" customView="1" name="Z_735B8FA8_D600_4113_B667_410EB77D1E5C_.wvu.Cols" hidden="1" oldHidden="1">
    <formula>'010125'!$C:$C</formula>
    <oldFormula>'010125'!$C:$C</oldFormula>
  </rdn>
  <rcv guid="{735B8FA8-D600-4113-B667-410EB77D1E5C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735B8FA8-D600-4113-B667-410EB77D1E5C}" action="delete"/>
  <rdn rId="0" localSheetId="1" customView="1" name="Z_735B8FA8_D600_4113_B667_410EB77D1E5C_.wvu.PrintArea" hidden="1" oldHidden="1">
    <formula>'010125'!$A$1:$K$46</formula>
    <oldFormula>'010125'!$A$1:$K$46</oldFormula>
  </rdn>
  <rdn rId="0" localSheetId="1" customView="1" name="Z_735B8FA8_D600_4113_B667_410EB77D1E5C_.wvu.PrintTitles" hidden="1" oldHidden="1">
    <formula>'010125'!$4:$5</formula>
    <oldFormula>'010125'!$4:$5</oldFormula>
  </rdn>
  <rcv guid="{735B8FA8-D600-4113-B667-410EB77D1E5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9E0FD97_75F1_437F_933D_DDA7EF34B53A_.wvu.PrintArea" hidden="1" oldHidden="1">
    <formula>'010125'!$A$1:$K$46</formula>
  </rdn>
  <rdn rId="0" localSheetId="1" customView="1" name="Z_29E0FD97_75F1_437F_933D_DDA7EF34B53A_.wvu.PrintTitles" hidden="1" oldHidden="1">
    <formula>'010125'!$4:$5</formula>
  </rdn>
  <rcv guid="{29E0FD97-75F1-437F-933D-DDA7EF34B53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5"/>
  <sheetViews>
    <sheetView tabSelected="1" view="pageBreakPreview" zoomScale="70" zoomScaleNormal="70" zoomScaleSheetLayoutView="70" workbookViewId="0">
      <selection activeCell="E8" sqref="E8"/>
    </sheetView>
  </sheetViews>
  <sheetFormatPr defaultColWidth="8.85546875" defaultRowHeight="15.75" x14ac:dyDescent="0.25"/>
  <cols>
    <col min="1" max="1" width="6.85546875" style="2" customWidth="1"/>
    <col min="2" max="2" width="42.28515625" style="2" customWidth="1"/>
    <col min="3" max="3" width="16.28515625" style="9" customWidth="1"/>
    <col min="4" max="4" width="16.7109375" style="9" customWidth="1"/>
    <col min="5" max="5" width="16.5703125" style="9" customWidth="1"/>
    <col min="6" max="6" width="12.7109375" style="2" customWidth="1"/>
    <col min="7" max="7" width="15.28515625" style="2" customWidth="1"/>
    <col min="8" max="8" width="13.140625" style="2" customWidth="1"/>
    <col min="9" max="9" width="13.7109375" style="2" customWidth="1"/>
    <col min="10" max="10" width="15.7109375" style="2" customWidth="1"/>
    <col min="11" max="11" width="19.28515625" style="2" customWidth="1"/>
    <col min="12" max="12" width="13.7109375" style="2" bestFit="1" customWidth="1"/>
    <col min="13" max="16384" width="8.85546875" style="2"/>
  </cols>
  <sheetData>
    <row r="1" spans="1:12" ht="61.15" customHeight="1" x14ac:dyDescent="0.2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2" ht="21" customHeight="1" x14ac:dyDescent="0.25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x14ac:dyDescent="0.25">
      <c r="C3" s="35"/>
      <c r="D3" s="35"/>
      <c r="E3" s="35"/>
      <c r="F3" s="35"/>
      <c r="G3" s="35"/>
      <c r="H3" s="35"/>
      <c r="I3" s="35"/>
    </row>
    <row r="4" spans="1:12" ht="138" customHeight="1" x14ac:dyDescent="0.25">
      <c r="A4" s="1" t="s">
        <v>24</v>
      </c>
      <c r="B4" s="5" t="s">
        <v>23</v>
      </c>
      <c r="C4" s="1" t="s">
        <v>25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32</v>
      </c>
      <c r="I4" s="5" t="s">
        <v>28</v>
      </c>
      <c r="J4" s="1" t="s">
        <v>4</v>
      </c>
      <c r="K4" s="1" t="s">
        <v>5</v>
      </c>
      <c r="L4" s="10"/>
    </row>
    <row r="5" spans="1:12" ht="19.149999999999999" customHeight="1" x14ac:dyDescent="0.25">
      <c r="A5" s="8">
        <v>1</v>
      </c>
      <c r="B5" s="5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5">
        <v>9</v>
      </c>
      <c r="J5" s="1">
        <v>10</v>
      </c>
      <c r="K5" s="1">
        <v>11</v>
      </c>
      <c r="L5" s="10"/>
    </row>
    <row r="6" spans="1:12" ht="23.45" customHeight="1" x14ac:dyDescent="0.25">
      <c r="A6" s="4"/>
      <c r="B6" s="26" t="s">
        <v>18</v>
      </c>
      <c r="C6" s="27">
        <f t="shared" ref="C6:I6" si="0">C7+C32+C39+C45</f>
        <v>132255977.40000001</v>
      </c>
      <c r="D6" s="27">
        <f t="shared" si="0"/>
        <v>129564608.34</v>
      </c>
      <c r="E6" s="27">
        <f t="shared" si="0"/>
        <v>129564608.34</v>
      </c>
      <c r="F6" s="28">
        <f t="shared" si="0"/>
        <v>53</v>
      </c>
      <c r="G6" s="28">
        <f t="shared" si="0"/>
        <v>23</v>
      </c>
      <c r="H6" s="28">
        <f t="shared" si="0"/>
        <v>100</v>
      </c>
      <c r="I6" s="28">
        <f t="shared" si="0"/>
        <v>100</v>
      </c>
      <c r="J6" s="7" t="s">
        <v>17</v>
      </c>
      <c r="K6" s="7" t="s">
        <v>17</v>
      </c>
    </row>
    <row r="7" spans="1:12" ht="19.899999999999999" customHeight="1" x14ac:dyDescent="0.25">
      <c r="A7" s="3" t="s">
        <v>6</v>
      </c>
      <c r="B7" s="26" t="s">
        <v>7</v>
      </c>
      <c r="C7" s="27">
        <f>C8+C27+C28+C31</f>
        <v>28917667.399999999</v>
      </c>
      <c r="D7" s="27">
        <f t="shared" ref="D7:I7" si="1">D8+D27+D28+D31</f>
        <v>28914702.460000001</v>
      </c>
      <c r="E7" s="27">
        <f t="shared" si="1"/>
        <v>28914702.460000001</v>
      </c>
      <c r="F7" s="28">
        <f t="shared" si="1"/>
        <v>34</v>
      </c>
      <c r="G7" s="28">
        <f t="shared" si="1"/>
        <v>13</v>
      </c>
      <c r="H7" s="28">
        <f t="shared" si="1"/>
        <v>70</v>
      </c>
      <c r="I7" s="28">
        <f t="shared" si="1"/>
        <v>70</v>
      </c>
      <c r="J7" s="7" t="s">
        <v>17</v>
      </c>
      <c r="K7" s="7" t="s">
        <v>17</v>
      </c>
    </row>
    <row r="8" spans="1:12" ht="126" x14ac:dyDescent="0.25">
      <c r="A8" s="1" t="s">
        <v>8</v>
      </c>
      <c r="B8" s="6" t="s">
        <v>42</v>
      </c>
      <c r="C8" s="21">
        <f>C9+C10+C11+C14+C17+C20+C21+C22+C25+C26</f>
        <v>11491307.4</v>
      </c>
      <c r="D8" s="21">
        <f t="shared" ref="D8:I8" si="2">D9+D10+D11+D14+D17+D20+D21+D22+D25+D26</f>
        <v>11491283.630000001</v>
      </c>
      <c r="E8" s="21">
        <f t="shared" si="2"/>
        <v>11491283.630000001</v>
      </c>
      <c r="F8" s="49">
        <f t="shared" si="2"/>
        <v>11</v>
      </c>
      <c r="G8" s="49">
        <f t="shared" si="2"/>
        <v>10</v>
      </c>
      <c r="H8" s="49">
        <f t="shared" si="2"/>
        <v>68</v>
      </c>
      <c r="I8" s="49">
        <f t="shared" si="2"/>
        <v>68</v>
      </c>
      <c r="J8" s="5"/>
      <c r="K8" s="5"/>
    </row>
    <row r="9" spans="1:12" ht="126" x14ac:dyDescent="0.25">
      <c r="A9" s="5" t="s">
        <v>41</v>
      </c>
      <c r="B9" s="6" t="s">
        <v>62</v>
      </c>
      <c r="C9" s="21">
        <v>2000000</v>
      </c>
      <c r="D9" s="21">
        <v>2000000</v>
      </c>
      <c r="E9" s="21">
        <v>2000000</v>
      </c>
      <c r="F9" s="17">
        <v>1</v>
      </c>
      <c r="G9" s="17">
        <v>1</v>
      </c>
      <c r="H9" s="18">
        <v>13</v>
      </c>
      <c r="I9" s="18">
        <v>13</v>
      </c>
      <c r="J9" s="19"/>
      <c r="K9" s="20"/>
    </row>
    <row r="10" spans="1:12" ht="94.5" x14ac:dyDescent="0.25">
      <c r="A10" s="5" t="s">
        <v>43</v>
      </c>
      <c r="B10" s="6" t="s">
        <v>63</v>
      </c>
      <c r="C10" s="21">
        <v>1899900</v>
      </c>
      <c r="D10" s="21">
        <v>1899900</v>
      </c>
      <c r="E10" s="21">
        <v>1899900</v>
      </c>
      <c r="F10" s="17">
        <v>1</v>
      </c>
      <c r="G10" s="17">
        <v>1</v>
      </c>
      <c r="H10" s="17">
        <v>4</v>
      </c>
      <c r="I10" s="17">
        <v>4</v>
      </c>
      <c r="J10" s="19"/>
      <c r="K10" s="20"/>
    </row>
    <row r="11" spans="1:12" ht="78.75" x14ac:dyDescent="0.25">
      <c r="A11" s="5" t="s">
        <v>44</v>
      </c>
      <c r="B11" s="6" t="s">
        <v>64</v>
      </c>
      <c r="C11" s="21">
        <f>C12+C13</f>
        <v>2408231.37</v>
      </c>
      <c r="D11" s="21">
        <f t="shared" ref="D11:E11" si="3">D12+D13</f>
        <v>2408223.7400000002</v>
      </c>
      <c r="E11" s="21">
        <f t="shared" si="3"/>
        <v>2408223.7400000002</v>
      </c>
      <c r="F11" s="17">
        <v>1</v>
      </c>
      <c r="G11" s="17">
        <v>1</v>
      </c>
      <c r="H11" s="18">
        <v>10</v>
      </c>
      <c r="I11" s="18">
        <v>10</v>
      </c>
      <c r="J11" s="19"/>
      <c r="K11" s="20"/>
    </row>
    <row r="12" spans="1:12" x14ac:dyDescent="0.25">
      <c r="A12" s="5" t="s">
        <v>45</v>
      </c>
      <c r="B12" s="6" t="s">
        <v>21</v>
      </c>
      <c r="C12" s="21">
        <v>240830</v>
      </c>
      <c r="D12" s="21">
        <v>240822.37</v>
      </c>
      <c r="E12" s="21">
        <v>240822.37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</row>
    <row r="13" spans="1:12" x14ac:dyDescent="0.25">
      <c r="A13" s="5" t="s">
        <v>46</v>
      </c>
      <c r="B13" s="6" t="s">
        <v>22</v>
      </c>
      <c r="C13" s="21">
        <v>2167401.37</v>
      </c>
      <c r="D13" s="21">
        <v>2167401.37</v>
      </c>
      <c r="E13" s="21">
        <v>2167401.37</v>
      </c>
      <c r="F13" s="5" t="s">
        <v>17</v>
      </c>
      <c r="G13" s="5" t="s">
        <v>17</v>
      </c>
      <c r="H13" s="5" t="s">
        <v>17</v>
      </c>
      <c r="I13" s="5" t="s">
        <v>17</v>
      </c>
      <c r="J13" s="5" t="s">
        <v>17</v>
      </c>
      <c r="K13" s="5" t="s">
        <v>17</v>
      </c>
    </row>
    <row r="14" spans="1:12" ht="141.75" x14ac:dyDescent="0.25">
      <c r="A14" s="5" t="s">
        <v>47</v>
      </c>
      <c r="B14" s="6" t="s">
        <v>65</v>
      </c>
      <c r="C14" s="21">
        <f>C15+C16</f>
        <v>383980</v>
      </c>
      <c r="D14" s="21">
        <f t="shared" ref="D14:E14" si="4">D15+D16</f>
        <v>383975</v>
      </c>
      <c r="E14" s="21">
        <f t="shared" si="4"/>
        <v>383975</v>
      </c>
      <c r="F14" s="17">
        <v>1</v>
      </c>
      <c r="G14" s="17">
        <v>1</v>
      </c>
      <c r="H14" s="18">
        <v>4</v>
      </c>
      <c r="I14" s="17">
        <v>4</v>
      </c>
      <c r="J14" s="19"/>
      <c r="K14" s="20"/>
    </row>
    <row r="15" spans="1:12" x14ac:dyDescent="0.25">
      <c r="A15" s="5" t="s">
        <v>48</v>
      </c>
      <c r="B15" s="6" t="s">
        <v>21</v>
      </c>
      <c r="C15" s="21">
        <v>76800</v>
      </c>
      <c r="D15" s="21">
        <v>76795</v>
      </c>
      <c r="E15" s="21">
        <v>76795</v>
      </c>
      <c r="F15" s="5" t="s">
        <v>17</v>
      </c>
      <c r="G15" s="5" t="s">
        <v>17</v>
      </c>
      <c r="H15" s="5" t="s">
        <v>17</v>
      </c>
      <c r="I15" s="5" t="s">
        <v>17</v>
      </c>
      <c r="J15" s="5" t="s">
        <v>17</v>
      </c>
      <c r="K15" s="5" t="s">
        <v>17</v>
      </c>
    </row>
    <row r="16" spans="1:12" x14ac:dyDescent="0.25">
      <c r="A16" s="5" t="s">
        <v>49</v>
      </c>
      <c r="B16" s="6" t="s">
        <v>22</v>
      </c>
      <c r="C16" s="21">
        <v>307180</v>
      </c>
      <c r="D16" s="21">
        <v>307180</v>
      </c>
      <c r="E16" s="21">
        <v>307180</v>
      </c>
      <c r="F16" s="5" t="s">
        <v>17</v>
      </c>
      <c r="G16" s="5" t="s">
        <v>17</v>
      </c>
      <c r="H16" s="5" t="s">
        <v>17</v>
      </c>
      <c r="I16" s="5" t="s">
        <v>17</v>
      </c>
      <c r="J16" s="5" t="s">
        <v>17</v>
      </c>
      <c r="K16" s="5" t="s">
        <v>17</v>
      </c>
    </row>
    <row r="17" spans="1:13" s="13" customFormat="1" ht="78.75" x14ac:dyDescent="0.25">
      <c r="A17" s="5" t="s">
        <v>50</v>
      </c>
      <c r="B17" s="6" t="s">
        <v>60</v>
      </c>
      <c r="C17" s="21">
        <f>C18+C19</f>
        <v>3888890</v>
      </c>
      <c r="D17" s="21">
        <f t="shared" ref="D17:E17" si="5">D18+D19</f>
        <v>3888888.89</v>
      </c>
      <c r="E17" s="21">
        <f t="shared" si="5"/>
        <v>3888888.89</v>
      </c>
      <c r="F17" s="17">
        <v>1</v>
      </c>
      <c r="G17" s="17">
        <v>1</v>
      </c>
      <c r="H17" s="17">
        <v>4</v>
      </c>
      <c r="I17" s="17">
        <v>4</v>
      </c>
      <c r="J17" s="19"/>
      <c r="K17" s="20"/>
    </row>
    <row r="18" spans="1:13" s="13" customFormat="1" x14ac:dyDescent="0.25">
      <c r="A18" s="5" t="s">
        <v>51</v>
      </c>
      <c r="B18" s="6" t="s">
        <v>21</v>
      </c>
      <c r="C18" s="21">
        <v>388890</v>
      </c>
      <c r="D18" s="21">
        <v>388888.89</v>
      </c>
      <c r="E18" s="21">
        <v>388888.89</v>
      </c>
      <c r="F18" s="5" t="s">
        <v>17</v>
      </c>
      <c r="G18" s="5" t="s">
        <v>17</v>
      </c>
      <c r="H18" s="5" t="s">
        <v>17</v>
      </c>
      <c r="I18" s="5" t="s">
        <v>17</v>
      </c>
      <c r="J18" s="5" t="s">
        <v>17</v>
      </c>
      <c r="K18" s="5" t="s">
        <v>17</v>
      </c>
    </row>
    <row r="19" spans="1:13" s="13" customFormat="1" x14ac:dyDescent="0.25">
      <c r="A19" s="5" t="s">
        <v>52</v>
      </c>
      <c r="B19" s="6" t="s">
        <v>22</v>
      </c>
      <c r="C19" s="21">
        <v>3500000</v>
      </c>
      <c r="D19" s="21">
        <v>3500000</v>
      </c>
      <c r="E19" s="21">
        <v>3500000</v>
      </c>
      <c r="F19" s="5" t="s">
        <v>17</v>
      </c>
      <c r="G19" s="5" t="s">
        <v>17</v>
      </c>
      <c r="H19" s="5" t="s">
        <v>17</v>
      </c>
      <c r="I19" s="5" t="s">
        <v>17</v>
      </c>
      <c r="J19" s="5" t="s">
        <v>17</v>
      </c>
      <c r="K19" s="5" t="s">
        <v>17</v>
      </c>
    </row>
    <row r="20" spans="1:13" s="13" customFormat="1" ht="157.5" x14ac:dyDescent="0.25">
      <c r="A20" s="5" t="s">
        <v>53</v>
      </c>
      <c r="B20" s="6" t="s">
        <v>71</v>
      </c>
      <c r="C20" s="21">
        <v>50000</v>
      </c>
      <c r="D20" s="21">
        <v>50000</v>
      </c>
      <c r="E20" s="21">
        <v>50000</v>
      </c>
      <c r="F20" s="17">
        <v>1</v>
      </c>
      <c r="G20" s="17">
        <v>1</v>
      </c>
      <c r="H20" s="17">
        <v>7</v>
      </c>
      <c r="I20" s="17">
        <v>7</v>
      </c>
      <c r="J20" s="19"/>
      <c r="K20" s="20"/>
    </row>
    <row r="21" spans="1:13" s="13" customFormat="1" ht="173.25" x14ac:dyDescent="0.25">
      <c r="A21" s="5" t="s">
        <v>54</v>
      </c>
      <c r="B21" s="6" t="s">
        <v>69</v>
      </c>
      <c r="C21" s="21">
        <v>38550</v>
      </c>
      <c r="D21" s="21">
        <v>38550</v>
      </c>
      <c r="E21" s="21">
        <v>38550</v>
      </c>
      <c r="F21" s="17">
        <v>1</v>
      </c>
      <c r="G21" s="17">
        <v>1</v>
      </c>
      <c r="H21" s="17">
        <v>5</v>
      </c>
      <c r="I21" s="17">
        <v>5</v>
      </c>
      <c r="J21" s="19"/>
      <c r="K21" s="20"/>
    </row>
    <row r="22" spans="1:13" s="13" customFormat="1" ht="110.25" x14ac:dyDescent="0.25">
      <c r="A22" s="5" t="s">
        <v>55</v>
      </c>
      <c r="B22" s="36" t="s">
        <v>67</v>
      </c>
      <c r="C22" s="21">
        <f>C23+C24</f>
        <v>268216.03000000003</v>
      </c>
      <c r="D22" s="21">
        <f t="shared" ref="D22:E22" si="6">D23+D24</f>
        <v>268210</v>
      </c>
      <c r="E22" s="21">
        <f t="shared" si="6"/>
        <v>268210</v>
      </c>
      <c r="F22" s="17">
        <v>1</v>
      </c>
      <c r="G22" s="17">
        <v>1</v>
      </c>
      <c r="H22" s="18">
        <v>3</v>
      </c>
      <c r="I22" s="17">
        <v>3</v>
      </c>
      <c r="J22" s="19"/>
      <c r="K22" s="20"/>
    </row>
    <row r="23" spans="1:13" s="13" customFormat="1" x14ac:dyDescent="0.25">
      <c r="A23" s="5" t="s">
        <v>56</v>
      </c>
      <c r="B23" s="6" t="s">
        <v>21</v>
      </c>
      <c r="C23" s="21">
        <v>87270</v>
      </c>
      <c r="D23" s="21">
        <f>87263.97</f>
        <v>87263.97</v>
      </c>
      <c r="E23" s="21">
        <f>87263.97</f>
        <v>87263.97</v>
      </c>
      <c r="F23" s="5" t="s">
        <v>17</v>
      </c>
      <c r="G23" s="5" t="s">
        <v>17</v>
      </c>
      <c r="H23" s="5" t="s">
        <v>17</v>
      </c>
      <c r="I23" s="5" t="s">
        <v>17</v>
      </c>
      <c r="J23" s="5" t="s">
        <v>17</v>
      </c>
      <c r="K23" s="5" t="s">
        <v>17</v>
      </c>
    </row>
    <row r="24" spans="1:13" s="13" customFormat="1" x14ac:dyDescent="0.25">
      <c r="A24" s="5" t="s">
        <v>57</v>
      </c>
      <c r="B24" s="6" t="s">
        <v>22</v>
      </c>
      <c r="C24" s="21">
        <v>180946.03</v>
      </c>
      <c r="D24" s="21">
        <v>180946.03</v>
      </c>
      <c r="E24" s="21">
        <v>180946.03</v>
      </c>
      <c r="F24" s="5" t="s">
        <v>17</v>
      </c>
      <c r="G24" s="5" t="s">
        <v>17</v>
      </c>
      <c r="H24" s="5" t="s">
        <v>17</v>
      </c>
      <c r="I24" s="5" t="s">
        <v>17</v>
      </c>
      <c r="J24" s="5" t="s">
        <v>17</v>
      </c>
      <c r="K24" s="5" t="s">
        <v>17</v>
      </c>
    </row>
    <row r="25" spans="1:13" s="13" customFormat="1" ht="110.25" x14ac:dyDescent="0.25">
      <c r="A25" s="5" t="s">
        <v>58</v>
      </c>
      <c r="B25" s="36" t="s">
        <v>68</v>
      </c>
      <c r="C25" s="21">
        <v>26540</v>
      </c>
      <c r="D25" s="21">
        <v>26536</v>
      </c>
      <c r="E25" s="21">
        <v>26536</v>
      </c>
      <c r="F25" s="17">
        <v>1</v>
      </c>
      <c r="G25" s="17">
        <v>1</v>
      </c>
      <c r="H25" s="18">
        <v>2</v>
      </c>
      <c r="I25" s="17">
        <v>2</v>
      </c>
      <c r="J25" s="19"/>
      <c r="K25" s="20"/>
    </row>
    <row r="26" spans="1:13" s="13" customFormat="1" ht="126" x14ac:dyDescent="0.25">
      <c r="A26" s="5" t="s">
        <v>59</v>
      </c>
      <c r="B26" s="6" t="s">
        <v>70</v>
      </c>
      <c r="C26" s="21">
        <f>512100+14900</f>
        <v>527000</v>
      </c>
      <c r="D26" s="21">
        <f t="shared" ref="D26:E26" si="7">512100+14900</f>
        <v>527000</v>
      </c>
      <c r="E26" s="21">
        <f t="shared" si="7"/>
        <v>527000</v>
      </c>
      <c r="F26" s="17">
        <v>2</v>
      </c>
      <c r="G26" s="17">
        <v>1</v>
      </c>
      <c r="H26" s="18">
        <f>11+5</f>
        <v>16</v>
      </c>
      <c r="I26" s="18">
        <f>11+5</f>
        <v>16</v>
      </c>
      <c r="J26" s="19"/>
      <c r="K26" s="20"/>
    </row>
    <row r="27" spans="1:13" ht="110.25" x14ac:dyDescent="0.25">
      <c r="A27" s="5" t="s">
        <v>9</v>
      </c>
      <c r="B27" s="15" t="s">
        <v>66</v>
      </c>
      <c r="C27" s="16">
        <v>1113750</v>
      </c>
      <c r="D27" s="16">
        <v>1113750</v>
      </c>
      <c r="E27" s="16">
        <v>1113750</v>
      </c>
      <c r="F27" s="17">
        <v>1</v>
      </c>
      <c r="G27" s="17">
        <v>1</v>
      </c>
      <c r="H27" s="18">
        <v>0</v>
      </c>
      <c r="I27" s="17">
        <v>0</v>
      </c>
      <c r="J27" s="37">
        <v>45733</v>
      </c>
      <c r="K27" s="38" t="s">
        <v>61</v>
      </c>
    </row>
    <row r="28" spans="1:13" ht="110.25" x14ac:dyDescent="0.25">
      <c r="A28" s="1" t="s">
        <v>11</v>
      </c>
      <c r="B28" s="6" t="s">
        <v>72</v>
      </c>
      <c r="C28" s="21">
        <f>C29+C30</f>
        <v>7000000</v>
      </c>
      <c r="D28" s="21">
        <f t="shared" ref="D28:E28" si="8">D29+D30</f>
        <v>7000000</v>
      </c>
      <c r="E28" s="21">
        <f t="shared" si="8"/>
        <v>7000000</v>
      </c>
      <c r="F28" s="17">
        <v>11</v>
      </c>
      <c r="G28" s="17">
        <v>1</v>
      </c>
      <c r="H28" s="17">
        <v>0</v>
      </c>
      <c r="I28" s="17">
        <v>0</v>
      </c>
      <c r="J28" s="37">
        <v>45727</v>
      </c>
      <c r="K28" s="38" t="s">
        <v>61</v>
      </c>
    </row>
    <row r="29" spans="1:13" x14ac:dyDescent="0.25">
      <c r="A29" s="1" t="s">
        <v>26</v>
      </c>
      <c r="B29" s="6" t="s">
        <v>21</v>
      </c>
      <c r="C29" s="21">
        <v>350000</v>
      </c>
      <c r="D29" s="21">
        <v>350000</v>
      </c>
      <c r="E29" s="21">
        <v>350000</v>
      </c>
      <c r="F29" s="5" t="s">
        <v>17</v>
      </c>
      <c r="G29" s="5" t="s">
        <v>17</v>
      </c>
      <c r="H29" s="5" t="s">
        <v>17</v>
      </c>
      <c r="I29" s="5" t="s">
        <v>17</v>
      </c>
      <c r="J29" s="5" t="s">
        <v>17</v>
      </c>
      <c r="K29" s="5" t="s">
        <v>17</v>
      </c>
    </row>
    <row r="30" spans="1:13" x14ac:dyDescent="0.25">
      <c r="A30" s="1" t="s">
        <v>27</v>
      </c>
      <c r="B30" s="6" t="s">
        <v>22</v>
      </c>
      <c r="C30" s="21">
        <v>6650000</v>
      </c>
      <c r="D30" s="21">
        <v>6650000</v>
      </c>
      <c r="E30" s="21">
        <v>6650000</v>
      </c>
      <c r="F30" s="5" t="s">
        <v>17</v>
      </c>
      <c r="G30" s="5" t="s">
        <v>17</v>
      </c>
      <c r="H30" s="5" t="s">
        <v>17</v>
      </c>
      <c r="I30" s="5" t="s">
        <v>17</v>
      </c>
      <c r="J30" s="5" t="s">
        <v>17</v>
      </c>
      <c r="K30" s="5" t="s">
        <v>17</v>
      </c>
    </row>
    <row r="31" spans="1:13" ht="105" x14ac:dyDescent="0.25">
      <c r="A31" s="5" t="s">
        <v>12</v>
      </c>
      <c r="B31" s="15" t="s">
        <v>29</v>
      </c>
      <c r="C31" s="16">
        <v>9312610</v>
      </c>
      <c r="D31" s="16">
        <v>9309668.8300000001</v>
      </c>
      <c r="E31" s="16">
        <v>9309668.8300000001</v>
      </c>
      <c r="F31" s="23">
        <v>11</v>
      </c>
      <c r="G31" s="23">
        <v>1</v>
      </c>
      <c r="H31" s="23">
        <v>2</v>
      </c>
      <c r="I31" s="23">
        <v>2</v>
      </c>
      <c r="J31" s="52">
        <v>45734</v>
      </c>
      <c r="K31" s="38" t="s">
        <v>79</v>
      </c>
      <c r="L31" s="22"/>
      <c r="M31" s="22"/>
    </row>
    <row r="32" spans="1:13" s="12" customFormat="1" x14ac:dyDescent="0.25">
      <c r="A32" s="3" t="s">
        <v>10</v>
      </c>
      <c r="B32" s="26" t="s">
        <v>15</v>
      </c>
      <c r="C32" s="27">
        <f>C33+C34+C35+C36+C37+C38</f>
        <v>73970270</v>
      </c>
      <c r="D32" s="27">
        <f t="shared" ref="D32:I32" si="9">D33+D34+D35+D36+D37+D38</f>
        <v>72323076.980000004</v>
      </c>
      <c r="E32" s="27">
        <f t="shared" si="9"/>
        <v>72323076.980000004</v>
      </c>
      <c r="F32" s="28">
        <f t="shared" si="9"/>
        <v>8</v>
      </c>
      <c r="G32" s="28">
        <f t="shared" si="9"/>
        <v>6</v>
      </c>
      <c r="H32" s="28">
        <f t="shared" si="9"/>
        <v>18</v>
      </c>
      <c r="I32" s="28">
        <f t="shared" si="9"/>
        <v>18</v>
      </c>
      <c r="J32" s="7" t="s">
        <v>17</v>
      </c>
      <c r="K32" s="30" t="s">
        <v>17</v>
      </c>
    </row>
    <row r="33" spans="1:12" s="13" customFormat="1" ht="204.75" x14ac:dyDescent="0.25">
      <c r="A33" s="5" t="s">
        <v>8</v>
      </c>
      <c r="B33" s="6" t="s">
        <v>34</v>
      </c>
      <c r="C33" s="33">
        <v>36048570</v>
      </c>
      <c r="D33" s="33">
        <v>36048570</v>
      </c>
      <c r="E33" s="33">
        <v>36048570</v>
      </c>
      <c r="F33" s="17">
        <v>1</v>
      </c>
      <c r="G33" s="17">
        <v>1</v>
      </c>
      <c r="H33" s="34">
        <v>4</v>
      </c>
      <c r="I33" s="23">
        <v>4</v>
      </c>
      <c r="J33" s="19"/>
      <c r="K33" s="20"/>
    </row>
    <row r="34" spans="1:12" ht="173.25" x14ac:dyDescent="0.25">
      <c r="A34" s="5" t="s">
        <v>9</v>
      </c>
      <c r="B34" s="6" t="s">
        <v>73</v>
      </c>
      <c r="C34" s="21">
        <v>32530000</v>
      </c>
      <c r="D34" s="21">
        <v>31423505.57</v>
      </c>
      <c r="E34" s="21">
        <v>31423505.57</v>
      </c>
      <c r="F34" s="17">
        <v>1</v>
      </c>
      <c r="G34" s="17">
        <v>1</v>
      </c>
      <c r="H34" s="23">
        <v>4</v>
      </c>
      <c r="I34" s="17">
        <v>4</v>
      </c>
      <c r="J34" s="19"/>
      <c r="K34" s="31"/>
    </row>
    <row r="35" spans="1:12" s="13" customFormat="1" ht="157.5" x14ac:dyDescent="0.25">
      <c r="A35" s="5" t="s">
        <v>11</v>
      </c>
      <c r="B35" s="39" t="s">
        <v>74</v>
      </c>
      <c r="C35" s="40">
        <f>975740+49690</f>
        <v>1025430</v>
      </c>
      <c r="D35" s="41">
        <f>455725.87+49687</f>
        <v>505412.87</v>
      </c>
      <c r="E35" s="41">
        <f>455725.87+49687</f>
        <v>505412.87</v>
      </c>
      <c r="F35" s="23">
        <v>3</v>
      </c>
      <c r="G35" s="23">
        <v>1</v>
      </c>
      <c r="H35" s="23">
        <v>4</v>
      </c>
      <c r="I35" s="23">
        <v>4</v>
      </c>
      <c r="J35" s="24"/>
      <c r="K35" s="25"/>
    </row>
    <row r="36" spans="1:12" s="13" customFormat="1" ht="141.75" x14ac:dyDescent="0.25">
      <c r="A36" s="5" t="s">
        <v>12</v>
      </c>
      <c r="B36" s="42" t="s">
        <v>37</v>
      </c>
      <c r="C36" s="33">
        <v>3720920</v>
      </c>
      <c r="D36" s="43">
        <v>3720917.04</v>
      </c>
      <c r="E36" s="43">
        <v>3720917.04</v>
      </c>
      <c r="F36" s="23">
        <v>2</v>
      </c>
      <c r="G36" s="23">
        <v>1</v>
      </c>
      <c r="H36" s="23">
        <v>2</v>
      </c>
      <c r="I36" s="23">
        <v>2</v>
      </c>
      <c r="J36" s="24"/>
      <c r="K36" s="25"/>
    </row>
    <row r="37" spans="1:12" s="13" customFormat="1" ht="126" x14ac:dyDescent="0.25">
      <c r="A37" s="5" t="s">
        <v>13</v>
      </c>
      <c r="B37" s="42" t="s">
        <v>38</v>
      </c>
      <c r="C37" s="40">
        <v>7910</v>
      </c>
      <c r="D37" s="40">
        <v>0</v>
      </c>
      <c r="E37" s="40">
        <v>0</v>
      </c>
      <c r="F37" s="17">
        <v>0</v>
      </c>
      <c r="G37" s="17">
        <v>1</v>
      </c>
      <c r="H37" s="17"/>
      <c r="I37" s="17"/>
      <c r="J37" s="19"/>
      <c r="K37" s="20"/>
    </row>
    <row r="38" spans="1:12" ht="78.75" x14ac:dyDescent="0.25">
      <c r="A38" s="1" t="s">
        <v>14</v>
      </c>
      <c r="B38" s="6" t="s">
        <v>33</v>
      </c>
      <c r="C38" s="21">
        <v>637440</v>
      </c>
      <c r="D38" s="21">
        <v>624671.5</v>
      </c>
      <c r="E38" s="21">
        <v>624671.5</v>
      </c>
      <c r="F38" s="17">
        <v>1</v>
      </c>
      <c r="G38" s="17">
        <v>1</v>
      </c>
      <c r="H38" s="29">
        <v>4</v>
      </c>
      <c r="I38" s="32">
        <v>4</v>
      </c>
      <c r="J38" s="19"/>
      <c r="K38" s="31"/>
    </row>
    <row r="39" spans="1:12" s="11" customFormat="1" x14ac:dyDescent="0.25">
      <c r="A39" s="7" t="s">
        <v>16</v>
      </c>
      <c r="B39" s="26" t="s">
        <v>19</v>
      </c>
      <c r="C39" s="27">
        <f>C40+C41+C44</f>
        <v>26716120</v>
      </c>
      <c r="D39" s="27">
        <f t="shared" ref="D39:I39" si="10">D40+D41+D44</f>
        <v>25680201.359999999</v>
      </c>
      <c r="E39" s="27">
        <f t="shared" si="10"/>
        <v>25680201.359999999</v>
      </c>
      <c r="F39" s="28">
        <f t="shared" si="10"/>
        <v>4</v>
      </c>
      <c r="G39" s="28">
        <f t="shared" si="10"/>
        <v>3</v>
      </c>
      <c r="H39" s="28">
        <f t="shared" si="10"/>
        <v>10</v>
      </c>
      <c r="I39" s="28">
        <f t="shared" si="10"/>
        <v>10</v>
      </c>
      <c r="J39" s="7" t="s">
        <v>17</v>
      </c>
      <c r="K39" s="30" t="s">
        <v>17</v>
      </c>
    </row>
    <row r="40" spans="1:12" s="11" customFormat="1" ht="110.25" x14ac:dyDescent="0.25">
      <c r="A40" s="5" t="s">
        <v>8</v>
      </c>
      <c r="B40" s="44" t="s">
        <v>36</v>
      </c>
      <c r="C40" s="21">
        <v>23171770</v>
      </c>
      <c r="D40" s="21">
        <v>22898101.859999999</v>
      </c>
      <c r="E40" s="21">
        <v>22898101.859999999</v>
      </c>
      <c r="F40" s="17">
        <v>2</v>
      </c>
      <c r="G40" s="17">
        <v>1</v>
      </c>
      <c r="H40" s="17">
        <v>4</v>
      </c>
      <c r="I40" s="17">
        <v>4</v>
      </c>
      <c r="J40" s="19"/>
      <c r="K40" s="20"/>
    </row>
    <row r="41" spans="1:12" s="11" customFormat="1" ht="173.25" x14ac:dyDescent="0.25">
      <c r="A41" s="5" t="s">
        <v>9</v>
      </c>
      <c r="B41" s="44" t="s">
        <v>75</v>
      </c>
      <c r="C41" s="21">
        <f>C42+C43</f>
        <v>3268350</v>
      </c>
      <c r="D41" s="21">
        <f t="shared" ref="D41:E41" si="11">D42+D43</f>
        <v>2506099.5</v>
      </c>
      <c r="E41" s="21">
        <f t="shared" si="11"/>
        <v>2506099.5</v>
      </c>
      <c r="F41" s="17">
        <v>1</v>
      </c>
      <c r="G41" s="17">
        <v>1</v>
      </c>
      <c r="H41" s="18">
        <v>4</v>
      </c>
      <c r="I41" s="17">
        <v>4</v>
      </c>
      <c r="J41" s="19"/>
      <c r="K41" s="20"/>
    </row>
    <row r="42" spans="1:12" s="11" customFormat="1" x14ac:dyDescent="0.25">
      <c r="A42" s="5" t="s">
        <v>30</v>
      </c>
      <c r="B42" s="6" t="s">
        <v>21</v>
      </c>
      <c r="C42" s="21">
        <v>330</v>
      </c>
      <c r="D42" s="21">
        <v>250.61</v>
      </c>
      <c r="E42" s="21">
        <v>250.61</v>
      </c>
      <c r="F42" s="5" t="s">
        <v>17</v>
      </c>
      <c r="G42" s="5" t="s">
        <v>17</v>
      </c>
      <c r="H42" s="5" t="s">
        <v>17</v>
      </c>
      <c r="I42" s="5" t="s">
        <v>17</v>
      </c>
      <c r="J42" s="5" t="s">
        <v>17</v>
      </c>
      <c r="K42" s="5" t="s">
        <v>17</v>
      </c>
    </row>
    <row r="43" spans="1:12" s="11" customFormat="1" x14ac:dyDescent="0.25">
      <c r="A43" s="5" t="s">
        <v>31</v>
      </c>
      <c r="B43" s="6" t="s">
        <v>22</v>
      </c>
      <c r="C43" s="21">
        <v>3268020</v>
      </c>
      <c r="D43" s="21">
        <v>2505848.89</v>
      </c>
      <c r="E43" s="21">
        <v>2505848.89</v>
      </c>
      <c r="F43" s="5" t="s">
        <v>17</v>
      </c>
      <c r="G43" s="5" t="s">
        <v>17</v>
      </c>
      <c r="H43" s="5" t="s">
        <v>17</v>
      </c>
      <c r="I43" s="5" t="s">
        <v>17</v>
      </c>
      <c r="J43" s="5" t="s">
        <v>17</v>
      </c>
      <c r="K43" s="5" t="s">
        <v>17</v>
      </c>
    </row>
    <row r="44" spans="1:12" s="11" customFormat="1" ht="141.75" x14ac:dyDescent="0.25">
      <c r="A44" s="5" t="s">
        <v>11</v>
      </c>
      <c r="B44" s="6" t="s">
        <v>35</v>
      </c>
      <c r="C44" s="21">
        <v>276000</v>
      </c>
      <c r="D44" s="21">
        <v>276000</v>
      </c>
      <c r="E44" s="21">
        <v>276000</v>
      </c>
      <c r="F44" s="17">
        <v>1</v>
      </c>
      <c r="G44" s="17">
        <v>1</v>
      </c>
      <c r="H44" s="17">
        <v>2</v>
      </c>
      <c r="I44" s="17">
        <v>2</v>
      </c>
      <c r="J44" s="19"/>
      <c r="K44" s="30"/>
    </row>
    <row r="45" spans="1:12" s="12" customFormat="1" ht="31.5" x14ac:dyDescent="0.25">
      <c r="A45" s="45" t="s">
        <v>20</v>
      </c>
      <c r="B45" s="50" t="s">
        <v>77</v>
      </c>
      <c r="C45" s="46">
        <f t="shared" ref="C45:H45" si="12">C46</f>
        <v>2651920</v>
      </c>
      <c r="D45" s="46">
        <f t="shared" si="12"/>
        <v>2646627.54</v>
      </c>
      <c r="E45" s="46">
        <f t="shared" si="12"/>
        <v>2646627.54</v>
      </c>
      <c r="F45" s="47">
        <f t="shared" si="12"/>
        <v>7</v>
      </c>
      <c r="G45" s="47">
        <f t="shared" si="12"/>
        <v>1</v>
      </c>
      <c r="H45" s="47">
        <f t="shared" si="12"/>
        <v>2</v>
      </c>
      <c r="I45" s="47">
        <f>I46</f>
        <v>2</v>
      </c>
      <c r="J45" s="5" t="s">
        <v>17</v>
      </c>
      <c r="K45" s="5" t="s">
        <v>17</v>
      </c>
    </row>
    <row r="46" spans="1:12" ht="165" x14ac:dyDescent="0.25">
      <c r="A46" s="5" t="s">
        <v>8</v>
      </c>
      <c r="B46" s="15" t="s">
        <v>76</v>
      </c>
      <c r="C46" s="40">
        <v>2651920</v>
      </c>
      <c r="D46" s="40">
        <v>2646627.54</v>
      </c>
      <c r="E46" s="40">
        <v>2646627.54</v>
      </c>
      <c r="F46" s="29">
        <v>7</v>
      </c>
      <c r="G46" s="29">
        <v>1</v>
      </c>
      <c r="H46" s="29">
        <v>2</v>
      </c>
      <c r="I46" s="29">
        <v>2</v>
      </c>
      <c r="J46" s="51">
        <v>45734</v>
      </c>
      <c r="K46" s="38" t="s">
        <v>78</v>
      </c>
      <c r="L46" s="48"/>
    </row>
    <row r="49" spans="6:9" x14ac:dyDescent="0.25">
      <c r="F49" s="14"/>
      <c r="G49" s="14"/>
      <c r="H49" s="14"/>
      <c r="I49" s="14"/>
    </row>
    <row r="51" spans="6:9" x14ac:dyDescent="0.25">
      <c r="F51" s="14"/>
      <c r="G51" s="14"/>
      <c r="H51" s="14"/>
      <c r="I51" s="14"/>
    </row>
    <row r="53" spans="6:9" x14ac:dyDescent="0.25">
      <c r="F53" s="14"/>
      <c r="G53" s="14"/>
      <c r="H53" s="14"/>
      <c r="I53" s="14"/>
    </row>
    <row r="54" spans="6:9" x14ac:dyDescent="0.25">
      <c r="G54" s="14"/>
      <c r="H54" s="14"/>
      <c r="I54" s="14"/>
    </row>
    <row r="55" spans="6:9" x14ac:dyDescent="0.25">
      <c r="F55" s="14"/>
      <c r="G55" s="14"/>
      <c r="H55" s="14"/>
      <c r="I55" s="14"/>
    </row>
  </sheetData>
  <customSheetViews>
    <customSheetView guid="{29E0FD97-75F1-437F-933D-DDA7EF34B53A}" scale="70" showPageBreaks="1" printArea="1" view="pageBreakPreview">
      <selection activeCell="E8" sqref="E8"/>
      <rowBreaks count="5" manualBreakCount="5">
        <brk id="13" max="11" man="1"/>
        <brk id="21" max="11" man="1"/>
        <brk id="30" max="11" man="1"/>
        <brk id="35" max="11" man="1"/>
        <brk id="40" max="11" man="1"/>
      </rowBreaks>
      <pageMargins left="0.39370078740157483" right="0.19685039370078741" top="0.51181102362204722" bottom="0.39370078740157483" header="0" footer="0.11811023622047245"/>
      <pageSetup paperSize="9" scale="75" orientation="landscape" r:id="rId1"/>
      <headerFooter>
        <oddFooter>&amp;R&amp;P</oddFooter>
      </headerFooter>
    </customSheetView>
    <customSheetView guid="{735B8FA8-D600-4113-B667-410EB77D1E5C}" scale="70" showPageBreaks="1" printArea="1" view="pageBreakPreview">
      <selection activeCell="M26" sqref="M26"/>
      <rowBreaks count="5" manualBreakCount="5">
        <brk id="13" max="11" man="1"/>
        <brk id="21" max="11" man="1"/>
        <brk id="30" max="11" man="1"/>
        <brk id="35" max="11" man="1"/>
        <brk id="40" max="11" man="1"/>
      </rowBreaks>
      <pageMargins left="0.39370078740157483" right="0.19685039370078741" top="0.51181102362204722" bottom="0.39370078740157483" header="0" footer="0.11811023622047245"/>
      <pageSetup paperSize="9" scale="75" orientation="landscape" r:id="rId2"/>
      <headerFooter>
        <oddFooter>&amp;R&amp;P</oddFooter>
      </headerFooter>
    </customSheetView>
    <customSheetView guid="{6C4C590B-29D2-4E3C-A4CC-1D1F04F47473}" scale="70" showPageBreaks="1" fitToPage="1" printArea="1" view="pageBreakPreview" topLeftCell="A16">
      <selection activeCell="M5" sqref="M5"/>
      <rowBreaks count="4" manualBreakCount="4">
        <brk id="28" max="11" man="1"/>
        <brk id="33" max="11" man="1"/>
        <brk id="37" max="11" man="1"/>
        <brk id="42" max="11" man="1"/>
      </rowBreaks>
      <pageMargins left="0.39370078740157483" right="0.39370078740157483" top="0.39370078740157483" bottom="0.39370078740157483" header="0" footer="0.31496062992125984"/>
      <pageSetup paperSize="9" scale="67" fitToHeight="0" orientation="landscape" horizontalDpi="180" verticalDpi="180" r:id="rId3"/>
      <headerFooter>
        <oddFooter>&amp;R&amp;P</oddFooter>
      </headerFooter>
    </customSheetView>
    <customSheetView guid="{03FB616A-2165-4A3A-8301-28EE8E13C9CF}" scale="70" showPageBreaks="1" printArea="1" view="pageBreakPreview" topLeftCell="A25">
      <selection activeCell="X29" sqref="X29"/>
      <rowBreaks count="3" manualBreakCount="3">
        <brk id="31" max="11" man="1"/>
        <brk id="37" max="11" man="1"/>
        <brk id="42" max="11" man="1"/>
      </rowBreaks>
      <pageMargins left="0.39370078740157483" right="0.39370078740157483" top="0.39370078740157483" bottom="0.39370078740157483" header="0" footer="0.31496062992125984"/>
      <pageSetup paperSize="9" scale="63" orientation="landscape" horizontalDpi="180" verticalDpi="180" r:id="rId4"/>
      <headerFooter>
        <oddFooter>&amp;R&amp;P</oddFooter>
      </headerFooter>
    </customSheetView>
    <customSheetView guid="{F811F51E-169D-49DF-9A27-6B98AE040640}" scale="70" topLeftCell="A19">
      <selection activeCell="G18" sqref="G18"/>
      <pageMargins left="0.39370078740157483" right="0.39370078740157483" top="0.39370078740157483" bottom="0.39370078740157483" header="0" footer="0.31496062992125984"/>
      <pageSetup paperSize="9" scale="75" orientation="landscape" horizontalDpi="180" verticalDpi="180" r:id="rId5"/>
      <headerFooter>
        <oddFooter>&amp;R&amp;P</oddFooter>
      </headerFooter>
    </customSheetView>
    <customSheetView guid="{24625E6D-2D4F-4FB3-8545-0ED415808CE3}" scale="70" topLeftCell="A21">
      <selection activeCell="H32" sqref="H32:J32"/>
      <pageMargins left="0.39370078740157483" right="0.39370078740157483" top="0.39370078740157483" bottom="0.39370078740157483" header="0" footer="0.31496062992125984"/>
      <pageSetup paperSize="9" scale="75" orientation="landscape" horizontalDpi="180" verticalDpi="180" r:id="rId6"/>
      <headerFooter>
        <oddFooter>&amp;R&amp;P</oddFooter>
      </headerFooter>
    </customSheetView>
    <customSheetView guid="{76CF9D0F-84F6-4DB5-9D95-79DCF3FBEC98}" scale="70" showPageBreaks="1">
      <selection activeCell="D37" sqref="D37"/>
      <pageMargins left="0.39370078740157483" right="0.39370078740157483" top="0.39370078740157483" bottom="0.39370078740157483" header="0" footer="0.31496062992125984"/>
      <pageSetup paperSize="9" scale="72" orientation="landscape" r:id="rId7"/>
      <headerFooter>
        <oddFooter>&amp;R&amp;P</oddFooter>
      </headerFooter>
    </customSheetView>
    <customSheetView guid="{26D68DC7-FD5B-42D7-83EA-029CDD902A05}" scale="70" showPageBreaks="1" printArea="1" view="pageBreakPreview" topLeftCell="A25">
      <selection activeCell="E29" sqref="E29"/>
      <rowBreaks count="3" manualBreakCount="3">
        <brk id="31" max="11" man="1"/>
        <brk id="37" max="11" man="1"/>
        <brk id="42" max="11" man="1"/>
      </rowBreaks>
      <pageMargins left="0.39370078740157483" right="0.39370078740157483" top="0.39370078740157483" bottom="0.39370078740157483" header="0" footer="0.31496062992125984"/>
      <pageSetup paperSize="9" scale="75" orientation="landscape" horizontalDpi="180" verticalDpi="180" r:id="rId8"/>
      <headerFooter>
        <oddFooter>&amp;R&amp;P</oddFooter>
      </headerFooter>
    </customSheetView>
    <customSheetView guid="{0BD47697-586B-4255-B9B5-6AD04B008829}" scale="70" showPageBreaks="1" fitToPage="1" printArea="1" view="pageBreakPreview" topLeftCell="C34">
      <selection activeCell="M5" sqref="M5"/>
      <rowBreaks count="4" manualBreakCount="4">
        <brk id="28" max="11" man="1"/>
        <brk id="33" max="11" man="1"/>
        <brk id="37" max="11" man="1"/>
        <brk id="42" max="11" man="1"/>
      </rowBreaks>
      <pageMargins left="0.39370078740157483" right="0.39370078740157483" top="0.39370078740157483" bottom="0.39370078740157483" header="0" footer="0.31496062992125984"/>
      <pageSetup paperSize="9" scale="68" fitToHeight="0" orientation="landscape" horizontalDpi="180" verticalDpi="180" r:id="rId9"/>
      <headerFooter>
        <oddFooter>&amp;R&amp;P</oddFooter>
      </headerFooter>
    </customSheetView>
    <customSheetView guid="{324ADC57-D9A1-41EC-9C85-B828B661EBEF}" scale="80" showPageBreaks="1" printArea="1" view="pageBreakPreview" topLeftCell="A43">
      <selection activeCell="G43" sqref="G43"/>
      <rowBreaks count="4" manualBreakCount="4">
        <brk id="21" max="10" man="1"/>
        <brk id="29" max="10" man="1"/>
        <brk id="35" max="10" man="1"/>
        <brk id="41" max="10" man="1"/>
      </rowBreaks>
      <pageMargins left="0.39370078740157483" right="0.39370078740157483" top="0.39370078740157483" bottom="0.39370078740157483" header="0" footer="0.31496062992125984"/>
      <pageSetup paperSize="9" scale="75" orientation="landscape" horizontalDpi="180" verticalDpi="180" r:id="rId10"/>
      <headerFooter>
        <oddFooter>&amp;R&amp;P</oddFooter>
      </headerFooter>
    </customSheetView>
    <customSheetView guid="{BADF61B8-B666-4B97-B2DF-7B007C72E08E}" scale="80" showPageBreaks="1" printArea="1" view="pageBreakPreview" topLeftCell="A40">
      <selection activeCell="K39" sqref="K39"/>
      <rowBreaks count="6" manualBreakCount="6">
        <brk id="12" max="11" man="1"/>
        <brk id="19" max="11" man="1"/>
        <brk id="31" max="11" man="1"/>
        <brk id="36" max="11" man="1"/>
        <brk id="41" max="11" man="1"/>
        <brk id="45" max="11" man="1"/>
      </rowBreaks>
      <pageMargins left="0.39370078740157483" right="0.27559055118110237" top="0.39370078740157483" bottom="0.39370078740157483" header="0" footer="0.11811023622047245"/>
      <pageSetup paperSize="9" scale="71" orientation="landscape" r:id="rId11"/>
      <headerFooter>
        <oddFooter>&amp;R&amp;P</oddFooter>
      </headerFooter>
    </customSheetView>
  </customSheetViews>
  <mergeCells count="2">
    <mergeCell ref="A1:K1"/>
    <mergeCell ref="A2:K2"/>
  </mergeCells>
  <pageMargins left="0.39370078740157483" right="0.19685039370078741" top="0.51181102362204722" bottom="0.39370078740157483" header="0" footer="0.11811023622047245"/>
  <pageSetup paperSize="9" scale="75" orientation="landscape" r:id="rId12"/>
  <headerFooter>
    <oddFooter>&amp;R&amp;P</oddFooter>
  </headerFooter>
  <rowBreaks count="5" manualBreakCount="5">
    <brk id="13" max="11" man="1"/>
    <brk id="21" max="11" man="1"/>
    <brk id="30" max="11" man="1"/>
    <brk id="35" max="11" man="1"/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010125</vt:lpstr>
      <vt:lpstr>'010125'!Заголовки_для_печати</vt:lpstr>
      <vt:lpstr>'010125'!Область_печати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smart</cp:lastModifiedBy>
  <cp:lastPrinted>2025-03-18T10:03:45Z</cp:lastPrinted>
  <dcterms:created xsi:type="dcterms:W3CDTF">2006-09-28T05:33:49Z</dcterms:created>
  <dcterms:modified xsi:type="dcterms:W3CDTF">2025-03-18T10:27:32Z</dcterms:modified>
</cp:coreProperties>
</file>