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trofimova.SEVADM\AppData\Roaming\1C\1cv8\b69b30fc-bb77-466e-bb80-e35d658f7514\e4ce0579-7db5-481c-b692-5af4ef7940be\App\"/>
    </mc:Choice>
  </mc:AlternateContent>
  <bookViews>
    <workbookView xWindow="96" yWindow="48" windowWidth="13248" windowHeight="8040"/>
  </bookViews>
  <sheets>
    <sheet name="PP" sheetId="9" r:id="rId1"/>
  </sheets>
  <definedNames>
    <definedName name="_xlnm.Print_Titles" localSheetId="0">PP!$10:$10</definedName>
    <definedName name="_xlnm.Print_Area" localSheetId="0">PP!$A$1:$F$154</definedName>
  </definedNames>
  <calcPr calcId="152511"/>
</workbook>
</file>

<file path=xl/calcChain.xml><?xml version="1.0" encoding="utf-8"?>
<calcChain xmlns="http://schemas.openxmlformats.org/spreadsheetml/2006/main">
  <c r="F57" i="9" l="1"/>
  <c r="D77" i="9" l="1"/>
  <c r="E77" i="9"/>
  <c r="E56" i="9" s="1"/>
  <c r="F77" i="9" l="1"/>
  <c r="D56" i="9"/>
  <c r="F13" i="9"/>
  <c r="F14" i="9"/>
  <c r="F15" i="9"/>
  <c r="F16" i="9"/>
  <c r="F18" i="9"/>
  <c r="F19" i="9"/>
  <c r="F20" i="9"/>
  <c r="F21" i="9"/>
  <c r="F23" i="9"/>
  <c r="F24" i="9"/>
  <c r="F25" i="9"/>
  <c r="F26" i="9"/>
  <c r="F27" i="9"/>
  <c r="F31" i="9"/>
  <c r="F33" i="9"/>
  <c r="F34" i="9"/>
  <c r="F35" i="9"/>
  <c r="F38" i="9"/>
  <c r="F39" i="9"/>
  <c r="F40" i="9"/>
  <c r="F41" i="9"/>
  <c r="F42" i="9"/>
  <c r="F43" i="9"/>
  <c r="F44" i="9"/>
  <c r="F45" i="9"/>
  <c r="F46" i="9"/>
  <c r="F47" i="9"/>
  <c r="F48" i="9"/>
  <c r="F49" i="9"/>
  <c r="F53" i="9"/>
  <c r="F54" i="9"/>
  <c r="F55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6" i="9"/>
  <c r="F97" i="9"/>
  <c r="F98" i="9"/>
  <c r="F99" i="9"/>
  <c r="F100" i="9"/>
  <c r="F101" i="9"/>
  <c r="F102" i="9"/>
  <c r="F103" i="9"/>
  <c r="F104" i="9"/>
  <c r="F105" i="9"/>
  <c r="F106" i="9"/>
  <c r="F107" i="9"/>
  <c r="F108" i="9"/>
  <c r="F109" i="9"/>
  <c r="F110" i="9"/>
  <c r="F111" i="9"/>
  <c r="F112" i="9"/>
  <c r="F113" i="9"/>
  <c r="F114" i="9"/>
  <c r="F115" i="9"/>
  <c r="F116" i="9"/>
  <c r="F117" i="9"/>
  <c r="F118" i="9"/>
  <c r="F119" i="9"/>
  <c r="F120" i="9"/>
  <c r="F121" i="9"/>
  <c r="F122" i="9"/>
  <c r="F123" i="9"/>
  <c r="F124" i="9"/>
  <c r="F125" i="9"/>
  <c r="F126" i="9"/>
  <c r="F128" i="9"/>
  <c r="F129" i="9"/>
  <c r="F130" i="9"/>
  <c r="F131" i="9"/>
  <c r="F132" i="9"/>
  <c r="F133" i="9"/>
  <c r="F134" i="9"/>
  <c r="F135" i="9"/>
  <c r="F136" i="9"/>
  <c r="F137" i="9"/>
  <c r="F138" i="9"/>
  <c r="F139" i="9"/>
  <c r="F140" i="9"/>
  <c r="F141" i="9"/>
  <c r="F142" i="9"/>
  <c r="F143" i="9"/>
  <c r="E127" i="9"/>
  <c r="D127" i="9"/>
  <c r="E95" i="9"/>
  <c r="D95" i="9"/>
  <c r="E52" i="9"/>
  <c r="D52" i="9"/>
  <c r="E37" i="9"/>
  <c r="D37" i="9"/>
  <c r="E32" i="9"/>
  <c r="D32" i="9"/>
  <c r="E22" i="9"/>
  <c r="D22" i="9"/>
  <c r="E17" i="9"/>
  <c r="D17" i="9"/>
  <c r="D12" i="9" l="1"/>
  <c r="F22" i="9"/>
  <c r="F37" i="9"/>
  <c r="F127" i="9"/>
  <c r="E51" i="9"/>
  <c r="F95" i="9"/>
  <c r="E12" i="9"/>
  <c r="F12" i="9" s="1"/>
  <c r="F32" i="9"/>
  <c r="F56" i="9"/>
  <c r="D51" i="9"/>
  <c r="D50" i="9" s="1"/>
  <c r="D30" i="9"/>
  <c r="D29" i="9" s="1"/>
  <c r="D11" i="9" s="1"/>
  <c r="F52" i="9"/>
  <c r="E50" i="9"/>
  <c r="F17" i="9"/>
  <c r="E30" i="9"/>
  <c r="F51" i="9" l="1"/>
  <c r="D144" i="9"/>
  <c r="F50" i="9"/>
  <c r="E29" i="9"/>
  <c r="F30" i="9"/>
  <c r="E11" i="9" l="1"/>
  <c r="F29" i="9"/>
  <c r="F11" i="9" l="1"/>
  <c r="E144" i="9"/>
  <c r="F144" i="9" s="1"/>
</calcChain>
</file>

<file path=xl/sharedStrings.xml><?xml version="1.0" encoding="utf-8"?>
<sst xmlns="http://schemas.openxmlformats.org/spreadsheetml/2006/main" count="428" uniqueCount="277">
  <si>
    <t>sysuser</t>
  </si>
  <si>
    <t>Дата с</t>
  </si>
  <si>
    <t>1</t>
  </si>
  <si>
    <t>НАЛОГОВЫЕ И НЕНАЛОГОВЫЕ ДОХОДЫ</t>
  </si>
  <si>
    <t/>
  </si>
  <si>
    <t>10000000000000000</t>
  </si>
  <si>
    <t>2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</si>
  <si>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</si>
  <si>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</si>
  <si>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</si>
  <si>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</si>
  <si>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</si>
  <si>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10102000010000110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</si>
  <si>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</si>
  <si>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</si>
  <si>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</si>
  <si>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</si>
  <si>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10302000010000110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</si>
  <si>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</si>
  <si>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</si>
  <si>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</si>
  <si>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</si>
  <si>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</si>
  <si>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10502000020000110</t>
  </si>
  <si>
    <t>Единый сельскохозяйственный налог</t>
  </si>
  <si>
    <t>10503000010000110</t>
  </si>
  <si>
    <t>Налог, взимаемый в связи с применением патентной системы налогообложения</t>
  </si>
  <si>
    <t>10504000020000110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</si>
  <si>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</si>
  <si>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</si>
  <si>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</si>
  <si>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</si>
  <si>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</si>
  <si>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</si>
  <si>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Налоги, сборы и регулярные платежи за пользование природными ресурсами</t>
  </si>
  <si>
    <t>10700000000000000</t>
  </si>
  <si>
    <t>Налог на добычу полезных ископаемых</t>
  </si>
  <si>
    <t>10701000010000110</t>
  </si>
  <si>
    <t>Государственная пошлина</t>
  </si>
  <si>
    <t>10800000000000000</t>
  </si>
  <si>
    <t>Задолженность и перерасчеты по отмененным налогам, сборам и иным обязательным платежам</t>
  </si>
  <si>
    <t>10900000000000000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</si>
  <si>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</si>
  <si>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</si>
  <si>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</si>
  <si>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</si>
  <si>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</si>
  <si>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</si>
  <si>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3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</si>
  <si>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</si>
  <si>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</si>
  <si>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</si>
  <si>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</si>
  <si>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</si>
  <si>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</si>
  <si>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</si>
  <si>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11105324040000120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</si>
  <si>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</si>
  <si>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</si>
  <si>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</si>
  <si>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</si>
  <si>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</si>
  <si>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</si>
  <si>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</si>
  <si>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</si>
  <si>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</si>
  <si>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</si>
  <si>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</si>
  <si>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</si>
  <si>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</si>
  <si>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</si>
  <si>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</si>
  <si>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</si>
  <si>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</si>
  <si>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</si>
  <si>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</si>
  <si>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</si>
  <si>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</si>
  <si>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</si>
  <si>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</si>
  <si>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</si>
  <si>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</si>
  <si>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</si>
  <si>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</si>
  <si>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</si>
  <si>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</si>
  <si>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</si>
  <si>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</si>
  <si>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</si>
  <si>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</si>
  <si>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</si>
  <si>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</si>
  <si>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</si>
  <si>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</si>
  <si>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</si>
  <si>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</si>
  <si>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</si>
  <si>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</si>
  <si>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</si>
  <si>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"Развитие коммунальной инфраструктуры в Томской области")</t>
  </si>
  <si>
    <t>953</t>
  </si>
  <si>
    <t>20220077040134150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</si>
  <si>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</si>
  <si>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</si>
  <si>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</si>
  <si>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Субсидии бюджетам городских округов на обеспечение образовательных организаций материально-технической базой для внедрения цифровой образовательной среды</t>
  </si>
  <si>
    <t>907</t>
  </si>
  <si>
    <t>20225210040000150</t>
  </si>
  <si>
    <t>Субсидии бюджетам городских округов на создание центров цифрового образования детей</t>
  </si>
  <si>
    <t>20225219040000150</t>
  </si>
  <si>
    <t>Субсидии бюджетам городских округов на строительство и реконструкцию (модернизацию) объектов питьевого водоснабжения</t>
  </si>
  <si>
    <t>20225243040000150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</si>
  <si>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</si>
  <si>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</si>
  <si>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качественные дороги"</t>
  </si>
  <si>
    <t>20225393040000150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</si>
  <si>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</si>
  <si>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</si>
  <si>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</si>
  <si>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</si>
  <si>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</si>
  <si>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</si>
  <si>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</si>
  <si>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поддержку отрасли культуры (государственная поддержка отрасли культуры)</t>
  </si>
  <si>
    <t>20225519040001150</t>
  </si>
  <si>
    <t>Субсидии бюджетам городских округов на поддержку отрасли культуры (оснащение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материалами)</t>
  </si>
  <si>
    <t>20225519040002150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</si>
  <si>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(реализация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области)</t>
  </si>
  <si>
    <t>20225527040080150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</si>
  <si>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(реализация проектов, отобранных по итогам проведения конкурса проектов детского и социального туризма)</t>
  </si>
  <si>
    <t>20225527040081150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</si>
  <si>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</si>
  <si>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</si>
  <si>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20225527040091150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</si>
  <si>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</si>
  <si>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</si>
  <si>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</si>
  <si>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</si>
  <si>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</si>
  <si>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20225527040095150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</si>
  <si>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</si>
  <si>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</si>
  <si>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пос.Самусь)</t>
  </si>
  <si>
    <t>20227576040133150</t>
  </si>
  <si>
    <t>Субсидии на обеспечение организации отдыха детей в каникулярное время</t>
  </si>
  <si>
    <t>20229999040011150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</si>
  <si>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</si>
  <si>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</si>
  <si>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</si>
  <si>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</si>
  <si>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</si>
  <si>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</si>
  <si>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</si>
  <si>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</si>
  <si>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</si>
  <si>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</si>
  <si>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</si>
  <si>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</si>
  <si>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</si>
  <si>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</si>
  <si>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</si>
  <si>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</si>
  <si>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</si>
  <si>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</si>
  <si>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</si>
  <si>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</si>
  <si>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</si>
  <si>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Субсидии на достижение целевых показателей по плану мероприятий («дорожной карте») «Изменения в отраслях социальной сферы, направленные на повышение эффективности здравоохранения Томской области»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</si>
  <si>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20229999040056150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</si>
  <si>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</si>
  <si>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</si>
  <si>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</si>
  <si>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</si>
  <si>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</si>
  <si>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</si>
  <si>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</si>
  <si>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</si>
  <si>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</si>
  <si>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</si>
  <si>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</si>
  <si>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</si>
  <si>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</si>
  <si>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</si>
  <si>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</si>
  <si>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</si>
  <si>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</si>
  <si>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</si>
  <si>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</si>
  <si>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</si>
  <si>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</si>
  <si>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</si>
  <si>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</si>
  <si>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</si>
  <si>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</si>
  <si>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</si>
  <si>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</si>
  <si>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</si>
  <si>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</si>
  <si>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</si>
  <si>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</si>
  <si>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</si>
  <si>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</si>
  <si>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</si>
  <si>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</si>
  <si>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</si>
  <si>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</si>
  <si>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</si>
  <si>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</si>
  <si>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</si>
  <si>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</si>
  <si>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</si>
  <si>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</si>
  <si>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</si>
  <si>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</si>
  <si>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</si>
  <si>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</si>
  <si>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</si>
  <si>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</si>
  <si>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</si>
  <si>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</si>
  <si>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</si>
  <si>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</si>
  <si>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</si>
  <si>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</si>
  <si>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</si>
  <si>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</si>
  <si>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20245303040000150</t>
  </si>
  <si>
    <t>Межбюджетные трансферты, передаваемые бюджетам городских округов на создание виртуальных концертных залов</t>
  </si>
  <si>
    <t>20245453040000150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</si>
  <si>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</si>
  <si>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</si>
  <si>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Прочие межбюджетные трансферты на проведение областного ежегодного конкурса на лучшее муниципальное образование Томской области по профилактике правонарушений</t>
  </si>
  <si>
    <t>906</t>
  </si>
  <si>
    <t>20249999040018150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</si>
  <si>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</si>
  <si>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</si>
  <si>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</si>
  <si>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</si>
  <si>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</si>
  <si>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</si>
  <si>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</si>
  <si>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</si>
  <si>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</si>
  <si>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</si>
  <si>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</si>
  <si>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</si>
  <si>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</si>
  <si>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</si>
  <si>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</si>
  <si>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</si>
  <si>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</si>
  <si>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</si>
  <si>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Всего</t>
  </si>
  <si>
    <t>4</t>
  </si>
  <si>
    <t>Парфененко Александра Викторовна</t>
  </si>
  <si>
    <t>77 38 83</t>
  </si>
  <si>
    <t>5</t>
  </si>
  <si>
    <t>6</t>
  </si>
  <si>
    <t>Наименование</t>
  </si>
  <si>
    <t>Код классификации доходов</t>
  </si>
  <si>
    <t>Утверждено</t>
  </si>
  <si>
    <t>Исполнено</t>
  </si>
  <si>
    <t>Арендная плата за землю - всего</t>
  </si>
  <si>
    <t>2000000121</t>
  </si>
  <si>
    <t>09.12.2021</t>
  </si>
  <si>
    <t>03.10.2022</t>
  </si>
  <si>
    <t>(тыс.руб.)</t>
  </si>
  <si>
    <t>(%)</t>
  </si>
  <si>
    <t>УТВЕРЖДЕН</t>
  </si>
  <si>
    <t>постановлением</t>
  </si>
  <si>
    <t>Администрации ЗАТО Северск</t>
  </si>
  <si>
    <t>Отчет о доходах бюджета ЗАТО Северск за 9 месяцев 2022 года</t>
  </si>
  <si>
    <t>Код главного админи-стратора</t>
  </si>
  <si>
    <t>Процент исполне-
ния</t>
  </si>
  <si>
    <t>Прочие субсидии бюджетам городских округов</t>
  </si>
  <si>
    <t>20229999040000150</t>
  </si>
  <si>
    <t>от __24.11.2022__ №__2162___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</si>
</sst>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#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left" vertical="center" wrapText="1"/>
    </xf>
    <xf numFmtId="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5" fontId="1" fillId="0" borderId="3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166" fontId="3" fillId="0" borderId="0" xfId="0" applyNumberFormat="1" applyFont="1" applyFill="1" applyAlignment="1"/>
    <xf numFmtId="49" fontId="1" fillId="0" borderId="3" xfId="0" applyNumberFormat="1" applyFont="1" applyBorder="1" applyAlignment="1">
      <alignment horizontal="center" vertical="top"/>
    </xf>
    <xf numFmtId="4" fontId="1" fillId="2" borderId="3" xfId="0" applyNumberFormat="1" applyFont="1" applyFill="1" applyBorder="1" applyAlignment="1">
      <alignment horizontal="right" vertical="center"/>
    </xf>
    <xf numFmtId="0" fontId="1" fillId="2" borderId="3" xfId="0" applyNumberFormat="1" applyFont="1" applyFill="1" applyBorder="1" applyAlignment="1">
      <alignment horizontal="left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right" vertical="center"/>
    </xf>
    <xf numFmtId="0" fontId="1" fillId="0" borderId="3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V157"/>
  <sheetViews>
    <sheetView tabSelected="1" view="pageBreakPreview" zoomScaleNormal="100" zoomScaleSheetLayoutView="100" workbookViewId="0">
      <selection activeCell="D8" sqref="D8"/>
    </sheetView>
  </sheetViews>
  <sheetFormatPr defaultRowHeight="15.6" x14ac:dyDescent="0.3"/>
  <cols>
    <col min="1" max="1" width="48.5546875" style="2" customWidth="1"/>
    <col min="2" max="2" width="10.5546875" style="2" customWidth="1"/>
    <col min="3" max="3" width="21.33203125" style="2" customWidth="1"/>
    <col min="4" max="5" width="14.88671875" style="1" customWidth="1"/>
    <col min="6" max="6" width="10" style="1" customWidth="1"/>
    <col min="7" max="22" width="9.109375" style="1"/>
  </cols>
  <sheetData>
    <row r="1" spans="1:6" x14ac:dyDescent="0.3">
      <c r="A1" s="17" t="s">
        <v>263</v>
      </c>
      <c r="B1" s="17" t="s">
        <v>0</v>
      </c>
      <c r="C1" s="17"/>
      <c r="D1" s="18" t="s">
        <v>268</v>
      </c>
    </row>
    <row r="2" spans="1:6" x14ac:dyDescent="0.3">
      <c r="A2" s="17" t="s">
        <v>265</v>
      </c>
      <c r="B2" s="17" t="s">
        <v>1</v>
      </c>
      <c r="C2" s="17" t="s">
        <v>264</v>
      </c>
      <c r="D2" s="19" t="s">
        <v>269</v>
      </c>
    </row>
    <row r="3" spans="1:6" x14ac:dyDescent="0.3">
      <c r="D3" s="18" t="s">
        <v>270</v>
      </c>
    </row>
    <row r="4" spans="1:6" x14ac:dyDescent="0.3">
      <c r="D4" s="18" t="s">
        <v>276</v>
      </c>
    </row>
    <row r="5" spans="1:6" x14ac:dyDescent="0.3">
      <c r="D5" s="18"/>
    </row>
    <row r="6" spans="1:6" ht="24" customHeight="1" x14ac:dyDescent="0.3">
      <c r="A6" s="26" t="s">
        <v>271</v>
      </c>
      <c r="B6" s="26"/>
      <c r="C6" s="26"/>
      <c r="D6" s="26"/>
      <c r="E6" s="26"/>
      <c r="F6" s="26"/>
    </row>
    <row r="8" spans="1:6" ht="49.5" customHeight="1" x14ac:dyDescent="0.3">
      <c r="A8" s="27" t="s">
        <v>258</v>
      </c>
      <c r="B8" s="27" t="s">
        <v>272</v>
      </c>
      <c r="C8" s="27" t="s">
        <v>259</v>
      </c>
      <c r="D8" s="20" t="s">
        <v>260</v>
      </c>
      <c r="E8" s="20" t="s">
        <v>261</v>
      </c>
      <c r="F8" s="10" t="s">
        <v>273</v>
      </c>
    </row>
    <row r="9" spans="1:6" ht="20.25" customHeight="1" x14ac:dyDescent="0.3">
      <c r="A9" s="28"/>
      <c r="B9" s="28"/>
      <c r="C9" s="28"/>
      <c r="D9" s="29" t="s">
        <v>266</v>
      </c>
      <c r="E9" s="30"/>
      <c r="F9" s="10" t="s">
        <v>267</v>
      </c>
    </row>
    <row r="10" spans="1:6" x14ac:dyDescent="0.3">
      <c r="A10" s="10" t="s">
        <v>2</v>
      </c>
      <c r="B10" s="10" t="s">
        <v>6</v>
      </c>
      <c r="C10" s="10" t="s">
        <v>48</v>
      </c>
      <c r="D10" s="11" t="s">
        <v>253</v>
      </c>
      <c r="E10" s="11" t="s">
        <v>256</v>
      </c>
      <c r="F10" s="11" t="s">
        <v>257</v>
      </c>
    </row>
    <row r="11" spans="1:6" ht="26.25" customHeight="1" x14ac:dyDescent="0.3">
      <c r="A11" s="12" t="s">
        <v>3</v>
      </c>
      <c r="B11" s="10" t="s">
        <v>4</v>
      </c>
      <c r="C11" s="10" t="s">
        <v>5</v>
      </c>
      <c r="D11" s="13">
        <f>D12+D29</f>
        <v>1252782.0800000001</v>
      </c>
      <c r="E11" s="13">
        <f>E12+E29</f>
        <v>861568.83000000007</v>
      </c>
      <c r="F11" s="14">
        <f>E11/D11*100</f>
        <v>68.772442051533815</v>
      </c>
    </row>
    <row r="12" spans="1:6" ht="22.5" customHeight="1" x14ac:dyDescent="0.3">
      <c r="A12" s="12" t="s">
        <v>7</v>
      </c>
      <c r="B12" s="10" t="s">
        <v>4</v>
      </c>
      <c r="C12" s="10" t="s">
        <v>4</v>
      </c>
      <c r="D12" s="13">
        <f>D13+D15+D17+D22+D25+D27+D28</f>
        <v>1099000.3500000001</v>
      </c>
      <c r="E12" s="13">
        <f>E13+E15+E17+E22+E25+E27+E28</f>
        <v>741193.88000000012</v>
      </c>
      <c r="F12" s="14">
        <f t="shared" ref="F12:F75" si="0">E12/D12*100</f>
        <v>67.442551769887984</v>
      </c>
    </row>
    <row r="13" spans="1:6" ht="21" customHeight="1" x14ac:dyDescent="0.3">
      <c r="A13" s="12" t="s">
        <v>8</v>
      </c>
      <c r="B13" s="10" t="s">
        <v>4</v>
      </c>
      <c r="C13" s="10" t="s">
        <v>9</v>
      </c>
      <c r="D13" s="13">
        <v>811046.75</v>
      </c>
      <c r="E13" s="13">
        <v>567591.67000000004</v>
      </c>
      <c r="F13" s="14">
        <f t="shared" si="0"/>
        <v>69.982608277512981</v>
      </c>
    </row>
    <row r="14" spans="1:6" ht="21" customHeight="1" x14ac:dyDescent="0.3">
      <c r="A14" s="12" t="s">
        <v>10</v>
      </c>
      <c r="B14" s="10" t="s">
        <v>11</v>
      </c>
      <c r="C14" s="10" t="s">
        <v>12</v>
      </c>
      <c r="D14" s="13">
        <v>811046.75</v>
      </c>
      <c r="E14" s="13">
        <v>567591.67000000004</v>
      </c>
      <c r="F14" s="14">
        <f t="shared" si="0"/>
        <v>69.982608277512981</v>
      </c>
    </row>
    <row r="15" spans="1:6" ht="38.25" customHeight="1" x14ac:dyDescent="0.3">
      <c r="A15" s="12" t="s">
        <v>13</v>
      </c>
      <c r="B15" s="10" t="s">
        <v>4</v>
      </c>
      <c r="C15" s="10" t="s">
        <v>14</v>
      </c>
      <c r="D15" s="13">
        <v>10617</v>
      </c>
      <c r="E15" s="13">
        <v>8995.52</v>
      </c>
      <c r="F15" s="14">
        <f t="shared" si="0"/>
        <v>84.727512479984938</v>
      </c>
    </row>
    <row r="16" spans="1:6" ht="46.8" x14ac:dyDescent="0.3">
      <c r="A16" s="12" t="s">
        <v>15</v>
      </c>
      <c r="B16" s="10" t="s">
        <v>16</v>
      </c>
      <c r="C16" s="10" t="s">
        <v>17</v>
      </c>
      <c r="D16" s="13">
        <v>10617</v>
      </c>
      <c r="E16" s="13">
        <v>8995.52</v>
      </c>
      <c r="F16" s="14">
        <f t="shared" si="0"/>
        <v>84.727512479984938</v>
      </c>
    </row>
    <row r="17" spans="1:6" ht="22.5" customHeight="1" x14ac:dyDescent="0.3">
      <c r="A17" s="12" t="s">
        <v>18</v>
      </c>
      <c r="B17" s="10" t="s">
        <v>4</v>
      </c>
      <c r="C17" s="10" t="s">
        <v>19</v>
      </c>
      <c r="D17" s="13">
        <f>SUM(D18:D21)</f>
        <v>117504</v>
      </c>
      <c r="E17" s="13">
        <f>SUM(E18:E21)</f>
        <v>83887.43</v>
      </c>
      <c r="F17" s="14">
        <f t="shared" si="0"/>
        <v>71.391127110566444</v>
      </c>
    </row>
    <row r="18" spans="1:6" ht="33.75" customHeight="1" x14ac:dyDescent="0.3">
      <c r="A18" s="12" t="s">
        <v>20</v>
      </c>
      <c r="B18" s="10" t="s">
        <v>11</v>
      </c>
      <c r="C18" s="10" t="s">
        <v>21</v>
      </c>
      <c r="D18" s="13">
        <v>92855</v>
      </c>
      <c r="E18" s="13">
        <v>68083.66</v>
      </c>
      <c r="F18" s="14">
        <f t="shared" si="0"/>
        <v>73.322556674384799</v>
      </c>
    </row>
    <row r="19" spans="1:6" ht="33.75" customHeight="1" x14ac:dyDescent="0.3">
      <c r="A19" s="12" t="s">
        <v>22</v>
      </c>
      <c r="B19" s="10" t="s">
        <v>11</v>
      </c>
      <c r="C19" s="10" t="s">
        <v>23</v>
      </c>
      <c r="D19" s="13">
        <v>500</v>
      </c>
      <c r="E19" s="13">
        <v>156.18</v>
      </c>
      <c r="F19" s="14">
        <f t="shared" si="0"/>
        <v>31.236000000000004</v>
      </c>
    </row>
    <row r="20" spans="1:6" ht="19.5" customHeight="1" x14ac:dyDescent="0.3">
      <c r="A20" s="12" t="s">
        <v>24</v>
      </c>
      <c r="B20" s="10" t="s">
        <v>11</v>
      </c>
      <c r="C20" s="10" t="s">
        <v>25</v>
      </c>
      <c r="D20" s="13">
        <v>117</v>
      </c>
      <c r="E20" s="13">
        <v>116.2</v>
      </c>
      <c r="F20" s="14">
        <f t="shared" si="0"/>
        <v>99.316239316239319</v>
      </c>
    </row>
    <row r="21" spans="1:6" ht="34.5" customHeight="1" x14ac:dyDescent="0.3">
      <c r="A21" s="12" t="s">
        <v>26</v>
      </c>
      <c r="B21" s="10" t="s">
        <v>11</v>
      </c>
      <c r="C21" s="10" t="s">
        <v>27</v>
      </c>
      <c r="D21" s="13">
        <v>24032</v>
      </c>
      <c r="E21" s="13">
        <v>15531.39</v>
      </c>
      <c r="F21" s="14">
        <f t="shared" si="0"/>
        <v>64.627954394141142</v>
      </c>
    </row>
    <row r="22" spans="1:6" ht="20.25" customHeight="1" x14ac:dyDescent="0.3">
      <c r="A22" s="12" t="s">
        <v>28</v>
      </c>
      <c r="B22" s="10" t="s">
        <v>4</v>
      </c>
      <c r="C22" s="10" t="s">
        <v>29</v>
      </c>
      <c r="D22" s="13">
        <f>SUM(D23:D24)</f>
        <v>143981</v>
      </c>
      <c r="E22" s="13">
        <f>SUM(E23:E24)</f>
        <v>68094.289999999994</v>
      </c>
      <c r="F22" s="14">
        <f t="shared" si="0"/>
        <v>47.293941561733838</v>
      </c>
    </row>
    <row r="23" spans="1:6" ht="19.5" customHeight="1" x14ac:dyDescent="0.3">
      <c r="A23" s="12" t="s">
        <v>30</v>
      </c>
      <c r="B23" s="10" t="s">
        <v>11</v>
      </c>
      <c r="C23" s="10" t="s">
        <v>31</v>
      </c>
      <c r="D23" s="13">
        <v>35249</v>
      </c>
      <c r="E23" s="13">
        <v>6574.86</v>
      </c>
      <c r="F23" s="14">
        <f t="shared" si="0"/>
        <v>18.652614258560526</v>
      </c>
    </row>
    <row r="24" spans="1:6" ht="21.75" customHeight="1" x14ac:dyDescent="0.3">
      <c r="A24" s="12" t="s">
        <v>32</v>
      </c>
      <c r="B24" s="10" t="s">
        <v>11</v>
      </c>
      <c r="C24" s="10" t="s">
        <v>33</v>
      </c>
      <c r="D24" s="13">
        <v>108732</v>
      </c>
      <c r="E24" s="13">
        <v>61519.43</v>
      </c>
      <c r="F24" s="14">
        <f t="shared" si="0"/>
        <v>56.578955597248282</v>
      </c>
    </row>
    <row r="25" spans="1:6" ht="35.25" customHeight="1" x14ac:dyDescent="0.3">
      <c r="A25" s="12" t="s">
        <v>34</v>
      </c>
      <c r="B25" s="10" t="s">
        <v>4</v>
      </c>
      <c r="C25" s="10" t="s">
        <v>35</v>
      </c>
      <c r="D25" s="13">
        <v>344</v>
      </c>
      <c r="E25" s="13">
        <v>343.74</v>
      </c>
      <c r="F25" s="14">
        <f t="shared" si="0"/>
        <v>99.924418604651166</v>
      </c>
    </row>
    <row r="26" spans="1:6" ht="21" customHeight="1" x14ac:dyDescent="0.3">
      <c r="A26" s="12" t="s">
        <v>36</v>
      </c>
      <c r="B26" s="10" t="s">
        <v>11</v>
      </c>
      <c r="C26" s="10" t="s">
        <v>37</v>
      </c>
      <c r="D26" s="13">
        <v>344</v>
      </c>
      <c r="E26" s="13">
        <v>343.74</v>
      </c>
      <c r="F26" s="14">
        <f t="shared" si="0"/>
        <v>99.924418604651166</v>
      </c>
    </row>
    <row r="27" spans="1:6" ht="20.25" customHeight="1" x14ac:dyDescent="0.3">
      <c r="A27" s="12" t="s">
        <v>38</v>
      </c>
      <c r="B27" s="10" t="s">
        <v>4</v>
      </c>
      <c r="C27" s="10" t="s">
        <v>39</v>
      </c>
      <c r="D27" s="13">
        <v>15507.6</v>
      </c>
      <c r="E27" s="13">
        <v>12281.24</v>
      </c>
      <c r="F27" s="14">
        <f t="shared" si="0"/>
        <v>79.194975366916864</v>
      </c>
    </row>
    <row r="28" spans="1:6" ht="46.8" x14ac:dyDescent="0.3">
      <c r="A28" s="12" t="s">
        <v>40</v>
      </c>
      <c r="B28" s="10" t="s">
        <v>4</v>
      </c>
      <c r="C28" s="10" t="s">
        <v>41</v>
      </c>
      <c r="D28" s="15">
        <v>0</v>
      </c>
      <c r="E28" s="13">
        <v>-0.01</v>
      </c>
      <c r="F28" s="14"/>
    </row>
    <row r="29" spans="1:6" ht="23.25" customHeight="1" x14ac:dyDescent="0.3">
      <c r="A29" s="12" t="s">
        <v>42</v>
      </c>
      <c r="B29" s="10" t="s">
        <v>4</v>
      </c>
      <c r="C29" s="10" t="s">
        <v>4</v>
      </c>
      <c r="D29" s="13">
        <f>D30+D45+D46+D47+D48+D49</f>
        <v>153781.72999999998</v>
      </c>
      <c r="E29" s="13">
        <f>E30+E45+E46+E47+E48+E49</f>
        <v>120374.95</v>
      </c>
      <c r="F29" s="14">
        <f t="shared" si="0"/>
        <v>78.276496174155426</v>
      </c>
    </row>
    <row r="30" spans="1:6" ht="48.75" customHeight="1" x14ac:dyDescent="0.3">
      <c r="A30" s="12" t="s">
        <v>43</v>
      </c>
      <c r="B30" s="10" t="s">
        <v>4</v>
      </c>
      <c r="C30" s="10" t="s">
        <v>44</v>
      </c>
      <c r="D30" s="13">
        <f>D31+D32+D37</f>
        <v>110492.48</v>
      </c>
      <c r="E30" s="13">
        <f>E31+E32+E37</f>
        <v>88468.15</v>
      </c>
      <c r="F30" s="14">
        <f t="shared" si="0"/>
        <v>80.067123120053054</v>
      </c>
    </row>
    <row r="31" spans="1:6" ht="78" x14ac:dyDescent="0.3">
      <c r="A31" s="12" t="s">
        <v>45</v>
      </c>
      <c r="B31" s="10" t="s">
        <v>46</v>
      </c>
      <c r="C31" s="10" t="s">
        <v>47</v>
      </c>
      <c r="D31" s="13">
        <v>438.26</v>
      </c>
      <c r="E31" s="13">
        <v>438.26</v>
      </c>
      <c r="F31" s="14">
        <f t="shared" si="0"/>
        <v>100</v>
      </c>
    </row>
    <row r="32" spans="1:6" ht="23.25" customHeight="1" x14ac:dyDescent="0.3">
      <c r="A32" s="12" t="s">
        <v>262</v>
      </c>
      <c r="B32" s="10" t="s">
        <v>4</v>
      </c>
      <c r="C32" s="10" t="s">
        <v>4</v>
      </c>
      <c r="D32" s="13">
        <f>SUM(D33:D36)</f>
        <v>69783.25</v>
      </c>
      <c r="E32" s="13">
        <f>SUM(E33:E36)</f>
        <v>57597.03</v>
      </c>
      <c r="F32" s="14">
        <f t="shared" si="0"/>
        <v>82.537041482017528</v>
      </c>
    </row>
    <row r="33" spans="1:6" ht="109.2" x14ac:dyDescent="0.3">
      <c r="A33" s="12" t="s">
        <v>49</v>
      </c>
      <c r="B33" s="10" t="s">
        <v>46</v>
      </c>
      <c r="C33" s="10" t="s">
        <v>50</v>
      </c>
      <c r="D33" s="13">
        <v>26785.05</v>
      </c>
      <c r="E33" s="13">
        <v>17806.080000000002</v>
      </c>
      <c r="F33" s="14">
        <f t="shared" si="0"/>
        <v>66.477680646480039</v>
      </c>
    </row>
    <row r="34" spans="1:6" ht="109.2" x14ac:dyDescent="0.3">
      <c r="A34" s="12" t="s">
        <v>51</v>
      </c>
      <c r="B34" s="10" t="s">
        <v>46</v>
      </c>
      <c r="C34" s="10" t="s">
        <v>52</v>
      </c>
      <c r="D34" s="13">
        <v>42997.919999999998</v>
      </c>
      <c r="E34" s="13">
        <v>39789.08</v>
      </c>
      <c r="F34" s="14">
        <f t="shared" si="0"/>
        <v>92.537220405080063</v>
      </c>
    </row>
    <row r="35" spans="1:6" ht="156" x14ac:dyDescent="0.3">
      <c r="A35" s="12" t="s">
        <v>53</v>
      </c>
      <c r="B35" s="10" t="s">
        <v>46</v>
      </c>
      <c r="C35" s="10" t="s">
        <v>54</v>
      </c>
      <c r="D35" s="13">
        <v>0.28000000000000003</v>
      </c>
      <c r="E35" s="13">
        <v>0.1</v>
      </c>
      <c r="F35" s="14">
        <f t="shared" si="0"/>
        <v>35.714285714285715</v>
      </c>
    </row>
    <row r="36" spans="1:6" ht="124.8" x14ac:dyDescent="0.3">
      <c r="A36" s="12" t="s">
        <v>55</v>
      </c>
      <c r="B36" s="10" t="s">
        <v>46</v>
      </c>
      <c r="C36" s="10" t="s">
        <v>56</v>
      </c>
      <c r="D36" s="15">
        <v>0</v>
      </c>
      <c r="E36" s="13">
        <v>1.77</v>
      </c>
      <c r="F36" s="14"/>
    </row>
    <row r="37" spans="1:6" ht="109.2" x14ac:dyDescent="0.3">
      <c r="A37" s="12" t="s">
        <v>57</v>
      </c>
      <c r="B37" s="10" t="s">
        <v>4</v>
      </c>
      <c r="C37" s="10" t="s">
        <v>58</v>
      </c>
      <c r="D37" s="13">
        <f>SUM(D38:D44)</f>
        <v>40270.97</v>
      </c>
      <c r="E37" s="13">
        <f>SUM(E38:E44)</f>
        <v>30432.859999999997</v>
      </c>
      <c r="F37" s="14">
        <f t="shared" si="0"/>
        <v>75.570218447680787</v>
      </c>
    </row>
    <row r="38" spans="1:6" ht="109.2" x14ac:dyDescent="0.3">
      <c r="A38" s="12" t="s">
        <v>59</v>
      </c>
      <c r="B38" s="10" t="s">
        <v>46</v>
      </c>
      <c r="C38" s="10" t="s">
        <v>60</v>
      </c>
      <c r="D38" s="13">
        <v>24859.63</v>
      </c>
      <c r="E38" s="13">
        <v>18511.55</v>
      </c>
      <c r="F38" s="14">
        <f t="shared" si="0"/>
        <v>74.464302163789242</v>
      </c>
    </row>
    <row r="39" spans="1:6" ht="109.2" x14ac:dyDescent="0.3">
      <c r="A39" s="12" t="s">
        <v>61</v>
      </c>
      <c r="B39" s="10" t="s">
        <v>62</v>
      </c>
      <c r="C39" s="10" t="s">
        <v>63</v>
      </c>
      <c r="D39" s="13">
        <v>7265.72</v>
      </c>
      <c r="E39" s="13">
        <v>5367.46</v>
      </c>
      <c r="F39" s="14">
        <f t="shared" si="0"/>
        <v>73.873752360399251</v>
      </c>
    </row>
    <row r="40" spans="1:6" ht="124.8" x14ac:dyDescent="0.3">
      <c r="A40" s="12" t="s">
        <v>64</v>
      </c>
      <c r="B40" s="10" t="s">
        <v>46</v>
      </c>
      <c r="C40" s="10" t="s">
        <v>65</v>
      </c>
      <c r="D40" s="13">
        <v>1286.79</v>
      </c>
      <c r="E40" s="13">
        <v>976.07</v>
      </c>
      <c r="F40" s="14">
        <f t="shared" si="0"/>
        <v>75.853091802081153</v>
      </c>
    </row>
    <row r="41" spans="1:6" ht="116.25" customHeight="1" x14ac:dyDescent="0.3">
      <c r="A41" s="12" t="s">
        <v>66</v>
      </c>
      <c r="B41" s="10" t="s">
        <v>46</v>
      </c>
      <c r="C41" s="10" t="s">
        <v>67</v>
      </c>
      <c r="D41" s="13">
        <v>1275.9000000000001</v>
      </c>
      <c r="E41" s="13">
        <v>913.01</v>
      </c>
      <c r="F41" s="14">
        <f t="shared" si="0"/>
        <v>71.558115839799356</v>
      </c>
    </row>
    <row r="42" spans="1:6" ht="250.5" customHeight="1" x14ac:dyDescent="0.3">
      <c r="A42" s="12" t="s">
        <v>68</v>
      </c>
      <c r="B42" s="10" t="s">
        <v>46</v>
      </c>
      <c r="C42" s="10" t="s">
        <v>69</v>
      </c>
      <c r="D42" s="13">
        <v>576.84</v>
      </c>
      <c r="E42" s="13">
        <v>492.53</v>
      </c>
      <c r="F42" s="14">
        <f t="shared" si="0"/>
        <v>85.384161985992634</v>
      </c>
    </row>
    <row r="43" spans="1:6" ht="156" x14ac:dyDescent="0.3">
      <c r="A43" s="12" t="s">
        <v>70</v>
      </c>
      <c r="B43" s="10" t="s">
        <v>46</v>
      </c>
      <c r="C43" s="10" t="s">
        <v>71</v>
      </c>
      <c r="D43" s="13">
        <v>2935.86</v>
      </c>
      <c r="E43" s="13">
        <v>2225</v>
      </c>
      <c r="F43" s="14">
        <f t="shared" si="0"/>
        <v>75.786992567765481</v>
      </c>
    </row>
    <row r="44" spans="1:6" ht="163.5" customHeight="1" x14ac:dyDescent="0.3">
      <c r="A44" s="12" t="s">
        <v>72</v>
      </c>
      <c r="B44" s="10" t="s">
        <v>46</v>
      </c>
      <c r="C44" s="10" t="s">
        <v>73</v>
      </c>
      <c r="D44" s="13">
        <v>2070.23</v>
      </c>
      <c r="E44" s="13">
        <v>1947.24</v>
      </c>
      <c r="F44" s="14">
        <f t="shared" si="0"/>
        <v>94.059114204701885</v>
      </c>
    </row>
    <row r="45" spans="1:6" ht="36" customHeight="1" x14ac:dyDescent="0.3">
      <c r="A45" s="12" t="s">
        <v>74</v>
      </c>
      <c r="B45" s="10" t="s">
        <v>4</v>
      </c>
      <c r="C45" s="10" t="s">
        <v>75</v>
      </c>
      <c r="D45" s="13">
        <v>6717.08</v>
      </c>
      <c r="E45" s="13">
        <v>3882.6</v>
      </c>
      <c r="F45" s="14">
        <f t="shared" si="0"/>
        <v>57.801902016947835</v>
      </c>
    </row>
    <row r="46" spans="1:6" ht="36" customHeight="1" x14ac:dyDescent="0.3">
      <c r="A46" s="12" t="s">
        <v>76</v>
      </c>
      <c r="B46" s="10" t="s">
        <v>4</v>
      </c>
      <c r="C46" s="10" t="s">
        <v>77</v>
      </c>
      <c r="D46" s="13">
        <v>15110.48</v>
      </c>
      <c r="E46" s="13">
        <v>11153.26</v>
      </c>
      <c r="F46" s="14">
        <f t="shared" si="0"/>
        <v>73.811420947580757</v>
      </c>
    </row>
    <row r="47" spans="1:6" ht="36" customHeight="1" x14ac:dyDescent="0.3">
      <c r="A47" s="12" t="s">
        <v>78</v>
      </c>
      <c r="B47" s="10" t="s">
        <v>4</v>
      </c>
      <c r="C47" s="10" t="s">
        <v>79</v>
      </c>
      <c r="D47" s="13">
        <v>13966.68</v>
      </c>
      <c r="E47" s="13">
        <v>11437.13</v>
      </c>
      <c r="F47" s="14">
        <f t="shared" si="0"/>
        <v>81.888680774529092</v>
      </c>
    </row>
    <row r="48" spans="1:6" ht="23.25" customHeight="1" x14ac:dyDescent="0.3">
      <c r="A48" s="12" t="s">
        <v>80</v>
      </c>
      <c r="B48" s="10" t="s">
        <v>4</v>
      </c>
      <c r="C48" s="10" t="s">
        <v>81</v>
      </c>
      <c r="D48" s="13">
        <v>6562.15</v>
      </c>
      <c r="E48" s="13">
        <v>5430.23</v>
      </c>
      <c r="F48" s="14">
        <f t="shared" si="0"/>
        <v>82.750775279443474</v>
      </c>
    </row>
    <row r="49" spans="1:6" ht="23.25" customHeight="1" x14ac:dyDescent="0.3">
      <c r="A49" s="12" t="s">
        <v>82</v>
      </c>
      <c r="B49" s="10" t="s">
        <v>4</v>
      </c>
      <c r="C49" s="10" t="s">
        <v>83</v>
      </c>
      <c r="D49" s="13">
        <v>932.86</v>
      </c>
      <c r="E49" s="13">
        <v>3.58</v>
      </c>
      <c r="F49" s="14">
        <f t="shared" si="0"/>
        <v>0.38376605278391185</v>
      </c>
    </row>
    <row r="50" spans="1:6" ht="27" customHeight="1" x14ac:dyDescent="0.3">
      <c r="A50" s="12" t="s">
        <v>84</v>
      </c>
      <c r="B50" s="10" t="s">
        <v>4</v>
      </c>
      <c r="C50" s="10" t="s">
        <v>85</v>
      </c>
      <c r="D50" s="13">
        <f>D51+D142+D143</f>
        <v>4060062.61</v>
      </c>
      <c r="E50" s="13">
        <f>E51+E142+E143</f>
        <v>3031943.54</v>
      </c>
      <c r="F50" s="14">
        <f t="shared" si="0"/>
        <v>74.677260703622508</v>
      </c>
    </row>
    <row r="51" spans="1:6" ht="39.75" customHeight="1" x14ac:dyDescent="0.3">
      <c r="A51" s="12" t="s">
        <v>86</v>
      </c>
      <c r="B51" s="10" t="s">
        <v>4</v>
      </c>
      <c r="C51" s="10" t="s">
        <v>87</v>
      </c>
      <c r="D51" s="13">
        <f>D52+D56+D95+D127</f>
        <v>4071857.4</v>
      </c>
      <c r="E51" s="21">
        <f>E52+E56+E95+E127</f>
        <v>3043429.91</v>
      </c>
      <c r="F51" s="14">
        <f t="shared" si="0"/>
        <v>74.74303766138766</v>
      </c>
    </row>
    <row r="52" spans="1:6" ht="36.75" customHeight="1" x14ac:dyDescent="0.3">
      <c r="A52" s="12" t="s">
        <v>88</v>
      </c>
      <c r="B52" s="10" t="s">
        <v>4</v>
      </c>
      <c r="C52" s="10" t="s">
        <v>89</v>
      </c>
      <c r="D52" s="13">
        <f>SUM(D53:D55)</f>
        <v>1605932.2</v>
      </c>
      <c r="E52" s="13">
        <f>SUM(E53:E55)</f>
        <v>1198927.5</v>
      </c>
      <c r="F52" s="14">
        <f t="shared" si="0"/>
        <v>74.656171661543368</v>
      </c>
    </row>
    <row r="53" spans="1:6" ht="46.8" x14ac:dyDescent="0.3">
      <c r="A53" s="12" t="s">
        <v>90</v>
      </c>
      <c r="B53" s="10" t="s">
        <v>91</v>
      </c>
      <c r="C53" s="10" t="s">
        <v>92</v>
      </c>
      <c r="D53" s="13">
        <v>270490.3</v>
      </c>
      <c r="E53" s="13">
        <v>202867.20000000001</v>
      </c>
      <c r="F53" s="14">
        <f t="shared" si="0"/>
        <v>74.999805908012235</v>
      </c>
    </row>
    <row r="54" spans="1:6" ht="46.8" x14ac:dyDescent="0.3">
      <c r="A54" s="12" t="s">
        <v>93</v>
      </c>
      <c r="B54" s="10" t="s">
        <v>91</v>
      </c>
      <c r="C54" s="10" t="s">
        <v>94</v>
      </c>
      <c r="D54" s="13">
        <v>486347.8</v>
      </c>
      <c r="E54" s="13">
        <v>359238.3</v>
      </c>
      <c r="F54" s="14">
        <f t="shared" si="0"/>
        <v>73.864485456704031</v>
      </c>
    </row>
    <row r="55" spans="1:6" ht="62.4" x14ac:dyDescent="0.3">
      <c r="A55" s="12" t="s">
        <v>95</v>
      </c>
      <c r="B55" s="10" t="s">
        <v>91</v>
      </c>
      <c r="C55" s="10" t="s">
        <v>96</v>
      </c>
      <c r="D55" s="13">
        <v>849094.1</v>
      </c>
      <c r="E55" s="13">
        <v>636822</v>
      </c>
      <c r="F55" s="14">
        <f t="shared" si="0"/>
        <v>75.000167825921764</v>
      </c>
    </row>
    <row r="56" spans="1:6" ht="46.8" x14ac:dyDescent="0.3">
      <c r="A56" s="12" t="s">
        <v>97</v>
      </c>
      <c r="B56" s="10" t="s">
        <v>4</v>
      </c>
      <c r="C56" s="10" t="s">
        <v>98</v>
      </c>
      <c r="D56" s="13">
        <f>SUM(D57:D77)</f>
        <v>646434.80999999994</v>
      </c>
      <c r="E56" s="13">
        <f>SUM(E57:E77)</f>
        <v>482820.11000000004</v>
      </c>
      <c r="F56" s="14">
        <f t="shared" si="0"/>
        <v>74.689682939568186</v>
      </c>
    </row>
    <row r="57" spans="1:6" ht="140.4" x14ac:dyDescent="0.3">
      <c r="A57" s="25" t="s">
        <v>99</v>
      </c>
      <c r="B57" s="10" t="s">
        <v>100</v>
      </c>
      <c r="C57" s="10" t="s">
        <v>101</v>
      </c>
      <c r="D57" s="13">
        <v>21594.6</v>
      </c>
      <c r="E57" s="15">
        <v>0</v>
      </c>
      <c r="F57" s="24">
        <f t="shared" si="0"/>
        <v>0</v>
      </c>
    </row>
    <row r="58" spans="1:6" ht="93.6" x14ac:dyDescent="0.3">
      <c r="A58" s="12" t="s">
        <v>102</v>
      </c>
      <c r="B58" s="10" t="s">
        <v>103</v>
      </c>
      <c r="C58" s="10" t="s">
        <v>104</v>
      </c>
      <c r="D58" s="13">
        <v>2091.6</v>
      </c>
      <c r="E58" s="13">
        <v>2091.6</v>
      </c>
      <c r="F58" s="14">
        <f t="shared" si="0"/>
        <v>100</v>
      </c>
    </row>
    <row r="59" spans="1:6" ht="62.4" x14ac:dyDescent="0.3">
      <c r="A59" s="12" t="s">
        <v>105</v>
      </c>
      <c r="B59" s="10" t="s">
        <v>106</v>
      </c>
      <c r="C59" s="10" t="s">
        <v>107</v>
      </c>
      <c r="D59" s="13">
        <v>3867.2</v>
      </c>
      <c r="E59" s="13">
        <v>3867.2</v>
      </c>
      <c r="F59" s="14">
        <f t="shared" si="0"/>
        <v>100</v>
      </c>
    </row>
    <row r="60" spans="1:6" ht="31.2" x14ac:dyDescent="0.3">
      <c r="A60" s="12" t="s">
        <v>108</v>
      </c>
      <c r="B60" s="10" t="s">
        <v>106</v>
      </c>
      <c r="C60" s="10" t="s">
        <v>109</v>
      </c>
      <c r="D60" s="13">
        <v>17443.509999999998</v>
      </c>
      <c r="E60" s="13">
        <v>17443.509999999998</v>
      </c>
      <c r="F60" s="14">
        <f t="shared" si="0"/>
        <v>100</v>
      </c>
    </row>
    <row r="61" spans="1:6" ht="62.4" x14ac:dyDescent="0.3">
      <c r="A61" s="12" t="s">
        <v>110</v>
      </c>
      <c r="B61" s="10" t="s">
        <v>100</v>
      </c>
      <c r="C61" s="10" t="s">
        <v>111</v>
      </c>
      <c r="D61" s="13">
        <v>44654.76</v>
      </c>
      <c r="E61" s="13">
        <v>22385.23</v>
      </c>
      <c r="F61" s="14">
        <f t="shared" si="0"/>
        <v>50.129549459005041</v>
      </c>
    </row>
    <row r="62" spans="1:6" ht="78" x14ac:dyDescent="0.3">
      <c r="A62" s="12" t="s">
        <v>112</v>
      </c>
      <c r="B62" s="10" t="s">
        <v>106</v>
      </c>
      <c r="C62" s="10" t="s">
        <v>113</v>
      </c>
      <c r="D62" s="13">
        <v>47888.1</v>
      </c>
      <c r="E62" s="13">
        <v>23784.53</v>
      </c>
      <c r="F62" s="14">
        <f t="shared" si="0"/>
        <v>49.666890104222134</v>
      </c>
    </row>
    <row r="63" spans="1:6" ht="78" x14ac:dyDescent="0.3">
      <c r="A63" s="12" t="s">
        <v>114</v>
      </c>
      <c r="B63" s="10" t="s">
        <v>100</v>
      </c>
      <c r="C63" s="10" t="s">
        <v>115</v>
      </c>
      <c r="D63" s="13">
        <v>117000</v>
      </c>
      <c r="E63" s="13">
        <v>117000</v>
      </c>
      <c r="F63" s="14">
        <f t="shared" si="0"/>
        <v>100</v>
      </c>
    </row>
    <row r="64" spans="1:6" ht="78" x14ac:dyDescent="0.3">
      <c r="A64" s="12" t="s">
        <v>116</v>
      </c>
      <c r="B64" s="10" t="s">
        <v>117</v>
      </c>
      <c r="C64" s="10" t="s">
        <v>118</v>
      </c>
      <c r="D64" s="13">
        <v>9861.49</v>
      </c>
      <c r="E64" s="13">
        <v>9861.49</v>
      </c>
      <c r="F64" s="14">
        <f t="shared" si="0"/>
        <v>100</v>
      </c>
    </row>
    <row r="65" spans="1:6" ht="46.8" x14ac:dyDescent="0.3">
      <c r="A65" s="12" t="s">
        <v>119</v>
      </c>
      <c r="B65" s="10" t="s">
        <v>103</v>
      </c>
      <c r="C65" s="10" t="s">
        <v>120</v>
      </c>
      <c r="D65" s="13">
        <v>10471.969999999999</v>
      </c>
      <c r="E65" s="13">
        <v>10471.969999999999</v>
      </c>
      <c r="F65" s="14">
        <f t="shared" si="0"/>
        <v>100</v>
      </c>
    </row>
    <row r="66" spans="1:6" ht="62.4" x14ac:dyDescent="0.3">
      <c r="A66" s="12" t="s">
        <v>121</v>
      </c>
      <c r="B66" s="10" t="s">
        <v>117</v>
      </c>
      <c r="C66" s="10" t="s">
        <v>122</v>
      </c>
      <c r="D66" s="13">
        <v>14898.32</v>
      </c>
      <c r="E66" s="13">
        <v>13175.19</v>
      </c>
      <c r="F66" s="14">
        <f t="shared" si="0"/>
        <v>88.434065048945115</v>
      </c>
    </row>
    <row r="67" spans="1:6" ht="46.8" x14ac:dyDescent="0.3">
      <c r="A67" s="12" t="s">
        <v>123</v>
      </c>
      <c r="B67" s="10" t="s">
        <v>117</v>
      </c>
      <c r="C67" s="10" t="s">
        <v>124</v>
      </c>
      <c r="D67" s="13">
        <v>439.41</v>
      </c>
      <c r="E67" s="13">
        <v>439.41</v>
      </c>
      <c r="F67" s="14">
        <f t="shared" si="0"/>
        <v>100</v>
      </c>
    </row>
    <row r="68" spans="1:6" ht="93.6" x14ac:dyDescent="0.3">
      <c r="A68" s="12" t="s">
        <v>125</v>
      </c>
      <c r="B68" s="10" t="s">
        <v>117</v>
      </c>
      <c r="C68" s="10" t="s">
        <v>126</v>
      </c>
      <c r="D68" s="13">
        <v>5737.72</v>
      </c>
      <c r="E68" s="13">
        <v>5737.72</v>
      </c>
      <c r="F68" s="14">
        <f t="shared" si="0"/>
        <v>100</v>
      </c>
    </row>
    <row r="69" spans="1:6" ht="156" x14ac:dyDescent="0.3">
      <c r="A69" s="12" t="s">
        <v>127</v>
      </c>
      <c r="B69" s="10" t="s">
        <v>117</v>
      </c>
      <c r="C69" s="10" t="s">
        <v>128</v>
      </c>
      <c r="D69" s="13">
        <v>598</v>
      </c>
      <c r="E69" s="13">
        <v>598</v>
      </c>
      <c r="F69" s="14">
        <f t="shared" si="0"/>
        <v>100</v>
      </c>
    </row>
    <row r="70" spans="1:6" ht="140.4" x14ac:dyDescent="0.3">
      <c r="A70" s="12" t="s">
        <v>129</v>
      </c>
      <c r="B70" s="10" t="s">
        <v>117</v>
      </c>
      <c r="C70" s="10" t="s">
        <v>130</v>
      </c>
      <c r="D70" s="13">
        <v>298.82</v>
      </c>
      <c r="E70" s="13">
        <v>298.82</v>
      </c>
      <c r="F70" s="14">
        <f t="shared" si="0"/>
        <v>100</v>
      </c>
    </row>
    <row r="71" spans="1:6" ht="187.2" x14ac:dyDescent="0.3">
      <c r="A71" s="12" t="s">
        <v>131</v>
      </c>
      <c r="B71" s="10" t="s">
        <v>132</v>
      </c>
      <c r="C71" s="10" t="s">
        <v>133</v>
      </c>
      <c r="D71" s="13">
        <v>2297.2399999999998</v>
      </c>
      <c r="E71" s="13">
        <v>2297.2399999999998</v>
      </c>
      <c r="F71" s="14">
        <f t="shared" si="0"/>
        <v>100</v>
      </c>
    </row>
    <row r="72" spans="1:6" ht="218.4" x14ac:dyDescent="0.3">
      <c r="A72" s="12" t="s">
        <v>134</v>
      </c>
      <c r="B72" s="10" t="s">
        <v>132</v>
      </c>
      <c r="C72" s="10" t="s">
        <v>135</v>
      </c>
      <c r="D72" s="13">
        <v>296.93</v>
      </c>
      <c r="E72" s="13">
        <v>296.93</v>
      </c>
      <c r="F72" s="14">
        <f t="shared" si="0"/>
        <v>100</v>
      </c>
    </row>
    <row r="73" spans="1:6" ht="234" x14ac:dyDescent="0.3">
      <c r="A73" s="12" t="s">
        <v>136</v>
      </c>
      <c r="B73" s="10" t="s">
        <v>132</v>
      </c>
      <c r="C73" s="10" t="s">
        <v>137</v>
      </c>
      <c r="D73" s="13">
        <v>8500</v>
      </c>
      <c r="E73" s="13">
        <v>8500</v>
      </c>
      <c r="F73" s="14">
        <f t="shared" si="0"/>
        <v>100</v>
      </c>
    </row>
    <row r="74" spans="1:6" ht="140.4" x14ac:dyDescent="0.3">
      <c r="A74" s="12" t="s">
        <v>138</v>
      </c>
      <c r="B74" s="10" t="s">
        <v>132</v>
      </c>
      <c r="C74" s="10" t="s">
        <v>139</v>
      </c>
      <c r="D74" s="13">
        <v>5370</v>
      </c>
      <c r="E74" s="13">
        <v>5370</v>
      </c>
      <c r="F74" s="14">
        <f t="shared" si="0"/>
        <v>100</v>
      </c>
    </row>
    <row r="75" spans="1:6" ht="46.8" x14ac:dyDescent="0.3">
      <c r="A75" s="12" t="s">
        <v>140</v>
      </c>
      <c r="B75" s="10" t="s">
        <v>100</v>
      </c>
      <c r="C75" s="10" t="s">
        <v>141</v>
      </c>
      <c r="D75" s="13">
        <v>41057.949999999997</v>
      </c>
      <c r="E75" s="13">
        <v>32027.88</v>
      </c>
      <c r="F75" s="14">
        <f t="shared" si="0"/>
        <v>78.006524923918519</v>
      </c>
    </row>
    <row r="76" spans="1:6" ht="124.8" x14ac:dyDescent="0.3">
      <c r="A76" s="12" t="s">
        <v>142</v>
      </c>
      <c r="B76" s="10" t="s">
        <v>100</v>
      </c>
      <c r="C76" s="10" t="s">
        <v>143</v>
      </c>
      <c r="D76" s="13">
        <v>19429.8</v>
      </c>
      <c r="E76" s="13">
        <v>18925.689999999999</v>
      </c>
      <c r="F76" s="14">
        <f t="shared" ref="F76:F140" si="1">E76/D76*100</f>
        <v>97.405480241690597</v>
      </c>
    </row>
    <row r="77" spans="1:6" ht="27" customHeight="1" x14ac:dyDescent="0.3">
      <c r="A77" s="22" t="s">
        <v>274</v>
      </c>
      <c r="B77" s="23" t="s">
        <v>4</v>
      </c>
      <c r="C77" s="23" t="s">
        <v>275</v>
      </c>
      <c r="D77" s="13">
        <f>SUM(D78:D94)</f>
        <v>272637.39</v>
      </c>
      <c r="E77" s="13">
        <f>SUM(E78:E94)</f>
        <v>188247.70000000007</v>
      </c>
      <c r="F77" s="14">
        <f t="shared" si="1"/>
        <v>69.046912457605345</v>
      </c>
    </row>
    <row r="78" spans="1:6" ht="31.2" x14ac:dyDescent="0.3">
      <c r="A78" s="12" t="s">
        <v>144</v>
      </c>
      <c r="B78" s="10" t="s">
        <v>103</v>
      </c>
      <c r="C78" s="10" t="s">
        <v>145</v>
      </c>
      <c r="D78" s="13">
        <v>13286.05</v>
      </c>
      <c r="E78" s="13">
        <v>13286.05</v>
      </c>
      <c r="F78" s="14">
        <f t="shared" si="1"/>
        <v>100</v>
      </c>
    </row>
    <row r="79" spans="1:6" ht="93.6" x14ac:dyDescent="0.3">
      <c r="A79" s="12" t="s">
        <v>146</v>
      </c>
      <c r="B79" s="10" t="s">
        <v>117</v>
      </c>
      <c r="C79" s="10" t="s">
        <v>147</v>
      </c>
      <c r="D79" s="13">
        <v>23399.9</v>
      </c>
      <c r="E79" s="13">
        <v>15599.9</v>
      </c>
      <c r="F79" s="14">
        <f t="shared" si="1"/>
        <v>66.666524215915445</v>
      </c>
    </row>
    <row r="80" spans="1:6" ht="93.6" x14ac:dyDescent="0.3">
      <c r="A80" s="12" t="s">
        <v>146</v>
      </c>
      <c r="B80" s="10" t="s">
        <v>106</v>
      </c>
      <c r="C80" s="10" t="s">
        <v>147</v>
      </c>
      <c r="D80" s="13">
        <v>6248.2</v>
      </c>
      <c r="E80" s="13">
        <v>3886.4</v>
      </c>
      <c r="F80" s="14">
        <f t="shared" si="1"/>
        <v>62.200313690342824</v>
      </c>
    </row>
    <row r="81" spans="1:6" ht="93.6" x14ac:dyDescent="0.3">
      <c r="A81" s="12" t="s">
        <v>146</v>
      </c>
      <c r="B81" s="10" t="s">
        <v>103</v>
      </c>
      <c r="C81" s="10" t="s">
        <v>147</v>
      </c>
      <c r="D81" s="13">
        <v>45082.6</v>
      </c>
      <c r="E81" s="13">
        <v>33811.949999999997</v>
      </c>
      <c r="F81" s="14">
        <f t="shared" si="1"/>
        <v>75</v>
      </c>
    </row>
    <row r="82" spans="1:6" ht="78" x14ac:dyDescent="0.3">
      <c r="A82" s="12" t="s">
        <v>148</v>
      </c>
      <c r="B82" s="10" t="s">
        <v>117</v>
      </c>
      <c r="C82" s="10" t="s">
        <v>149</v>
      </c>
      <c r="D82" s="13">
        <v>7789.4</v>
      </c>
      <c r="E82" s="13">
        <v>5516.8</v>
      </c>
      <c r="F82" s="14">
        <f t="shared" si="1"/>
        <v>70.824453744832724</v>
      </c>
    </row>
    <row r="83" spans="1:6" ht="156" x14ac:dyDescent="0.3">
      <c r="A83" s="12" t="s">
        <v>150</v>
      </c>
      <c r="B83" s="10" t="s">
        <v>103</v>
      </c>
      <c r="C83" s="10" t="s">
        <v>151</v>
      </c>
      <c r="D83" s="13">
        <v>7020.7</v>
      </c>
      <c r="E83" s="13">
        <v>4835.33</v>
      </c>
      <c r="F83" s="14">
        <f t="shared" si="1"/>
        <v>68.872477103422739</v>
      </c>
    </row>
    <row r="84" spans="1:6" ht="62.4" x14ac:dyDescent="0.3">
      <c r="A84" s="12" t="s">
        <v>152</v>
      </c>
      <c r="B84" s="10" t="s">
        <v>106</v>
      </c>
      <c r="C84" s="10" t="s">
        <v>153</v>
      </c>
      <c r="D84" s="13">
        <v>3112.3</v>
      </c>
      <c r="E84" s="13">
        <v>3112.3</v>
      </c>
      <c r="F84" s="14">
        <f t="shared" si="1"/>
        <v>100</v>
      </c>
    </row>
    <row r="85" spans="1:6" ht="93.6" x14ac:dyDescent="0.3">
      <c r="A85" s="12" t="s">
        <v>154</v>
      </c>
      <c r="B85" s="10" t="s">
        <v>117</v>
      </c>
      <c r="C85" s="10" t="s">
        <v>155</v>
      </c>
      <c r="D85" s="13">
        <v>139931.9</v>
      </c>
      <c r="E85" s="13">
        <v>85800.2</v>
      </c>
      <c r="F85" s="14">
        <f t="shared" si="1"/>
        <v>61.315682842868569</v>
      </c>
    </row>
    <row r="86" spans="1:6" ht="265.2" x14ac:dyDescent="0.3">
      <c r="A86" s="12" t="s">
        <v>156</v>
      </c>
      <c r="B86" s="10" t="s">
        <v>106</v>
      </c>
      <c r="C86" s="10" t="s">
        <v>157</v>
      </c>
      <c r="D86" s="13">
        <v>11141.3</v>
      </c>
      <c r="E86" s="13">
        <v>9426.2000000000007</v>
      </c>
      <c r="F86" s="14">
        <f t="shared" si="1"/>
        <v>84.605925699873453</v>
      </c>
    </row>
    <row r="87" spans="1:6" ht="31.2" x14ac:dyDescent="0.3">
      <c r="A87" s="12" t="s">
        <v>158</v>
      </c>
      <c r="B87" s="10" t="s">
        <v>103</v>
      </c>
      <c r="C87" s="10" t="s">
        <v>159</v>
      </c>
      <c r="D87" s="13">
        <v>4043.4</v>
      </c>
      <c r="E87" s="13">
        <v>3140.1</v>
      </c>
      <c r="F87" s="14">
        <f t="shared" si="1"/>
        <v>77.659890191423059</v>
      </c>
    </row>
    <row r="88" spans="1:6" ht="46.8" x14ac:dyDescent="0.3">
      <c r="A88" s="12" t="s">
        <v>160</v>
      </c>
      <c r="B88" s="10" t="s">
        <v>117</v>
      </c>
      <c r="C88" s="10" t="s">
        <v>161</v>
      </c>
      <c r="D88" s="13">
        <v>2716.5</v>
      </c>
      <c r="E88" s="13">
        <v>2063.89</v>
      </c>
      <c r="F88" s="14">
        <f t="shared" si="1"/>
        <v>75.976072151665747</v>
      </c>
    </row>
    <row r="89" spans="1:6" ht="46.8" x14ac:dyDescent="0.3">
      <c r="A89" s="12" t="s">
        <v>160</v>
      </c>
      <c r="B89" s="10" t="s">
        <v>106</v>
      </c>
      <c r="C89" s="10" t="s">
        <v>161</v>
      </c>
      <c r="D89" s="13">
        <v>746.4</v>
      </c>
      <c r="E89" s="13">
        <v>497.64</v>
      </c>
      <c r="F89" s="14">
        <f t="shared" si="1"/>
        <v>66.672025723472672</v>
      </c>
    </row>
    <row r="90" spans="1:6" ht="46.8" x14ac:dyDescent="0.3">
      <c r="A90" s="12" t="s">
        <v>160</v>
      </c>
      <c r="B90" s="10" t="s">
        <v>103</v>
      </c>
      <c r="C90" s="10" t="s">
        <v>161</v>
      </c>
      <c r="D90" s="13">
        <v>2750.9</v>
      </c>
      <c r="E90" s="13">
        <v>2063.16</v>
      </c>
      <c r="F90" s="14">
        <f t="shared" si="1"/>
        <v>74.999454723908528</v>
      </c>
    </row>
    <row r="91" spans="1:6" ht="78" x14ac:dyDescent="0.3">
      <c r="A91" s="12" t="s">
        <v>162</v>
      </c>
      <c r="B91" s="10" t="s">
        <v>103</v>
      </c>
      <c r="C91" s="10" t="s">
        <v>163</v>
      </c>
      <c r="D91" s="13">
        <v>2990.6</v>
      </c>
      <c r="E91" s="13">
        <v>2990.6</v>
      </c>
      <c r="F91" s="14">
        <f t="shared" si="1"/>
        <v>100</v>
      </c>
    </row>
    <row r="92" spans="1:6" ht="46.8" x14ac:dyDescent="0.3">
      <c r="A92" s="12" t="s">
        <v>164</v>
      </c>
      <c r="B92" s="10" t="s">
        <v>165</v>
      </c>
      <c r="C92" s="10" t="s">
        <v>166</v>
      </c>
      <c r="D92" s="13">
        <v>1268.0999999999999</v>
      </c>
      <c r="E92" s="13">
        <v>1268.0999999999999</v>
      </c>
      <c r="F92" s="14">
        <f t="shared" si="1"/>
        <v>100</v>
      </c>
    </row>
    <row r="93" spans="1:6" ht="140.4" x14ac:dyDescent="0.3">
      <c r="A93" s="12" t="s">
        <v>167</v>
      </c>
      <c r="B93" s="10" t="s">
        <v>106</v>
      </c>
      <c r="C93" s="10" t="s">
        <v>168</v>
      </c>
      <c r="D93" s="13">
        <v>320.5</v>
      </c>
      <c r="E93" s="13">
        <v>160.44</v>
      </c>
      <c r="F93" s="14">
        <f t="shared" si="1"/>
        <v>50.059282371294856</v>
      </c>
    </row>
    <row r="94" spans="1:6" ht="93.6" x14ac:dyDescent="0.3">
      <c r="A94" s="12" t="s">
        <v>169</v>
      </c>
      <c r="B94" s="10" t="s">
        <v>62</v>
      </c>
      <c r="C94" s="10" t="s">
        <v>170</v>
      </c>
      <c r="D94" s="13">
        <v>788.64</v>
      </c>
      <c r="E94" s="13">
        <v>788.64</v>
      </c>
      <c r="F94" s="14">
        <f t="shared" si="1"/>
        <v>100</v>
      </c>
    </row>
    <row r="95" spans="1:6" ht="31.2" x14ac:dyDescent="0.3">
      <c r="A95" s="12" t="s">
        <v>171</v>
      </c>
      <c r="B95" s="10" t="s">
        <v>4</v>
      </c>
      <c r="C95" s="10" t="s">
        <v>172</v>
      </c>
      <c r="D95" s="13">
        <f>SUM(D96:D126)</f>
        <v>1457233.7400000005</v>
      </c>
      <c r="E95" s="13">
        <f>SUM(E96:E126)</f>
        <v>1119678.45</v>
      </c>
      <c r="F95" s="14">
        <f t="shared" si="1"/>
        <v>76.835885641791393</v>
      </c>
    </row>
    <row r="96" spans="1:6" ht="156" x14ac:dyDescent="0.3">
      <c r="A96" s="12" t="s">
        <v>173</v>
      </c>
      <c r="B96" s="10" t="s">
        <v>106</v>
      </c>
      <c r="C96" s="10" t="s">
        <v>174</v>
      </c>
      <c r="D96" s="13">
        <v>783496.4</v>
      </c>
      <c r="E96" s="13">
        <v>615561.34</v>
      </c>
      <c r="F96" s="14">
        <f t="shared" si="1"/>
        <v>78.565943634201759</v>
      </c>
    </row>
    <row r="97" spans="1:6" ht="93.6" x14ac:dyDescent="0.3">
      <c r="A97" s="12" t="s">
        <v>175</v>
      </c>
      <c r="B97" s="10" t="s">
        <v>106</v>
      </c>
      <c r="C97" s="10" t="s">
        <v>176</v>
      </c>
      <c r="D97" s="13">
        <v>543651.5</v>
      </c>
      <c r="E97" s="13">
        <v>407068.68</v>
      </c>
      <c r="F97" s="14">
        <f t="shared" si="1"/>
        <v>74.876769400985737</v>
      </c>
    </row>
    <row r="98" spans="1:6" ht="62.4" x14ac:dyDescent="0.3">
      <c r="A98" s="12" t="s">
        <v>177</v>
      </c>
      <c r="B98" s="10" t="s">
        <v>62</v>
      </c>
      <c r="C98" s="10" t="s">
        <v>178</v>
      </c>
      <c r="D98" s="13">
        <v>4375.5</v>
      </c>
      <c r="E98" s="21">
        <v>3281.62</v>
      </c>
      <c r="F98" s="14">
        <f t="shared" si="1"/>
        <v>74.999885727345443</v>
      </c>
    </row>
    <row r="99" spans="1:6" ht="93.6" x14ac:dyDescent="0.3">
      <c r="A99" s="12" t="s">
        <v>179</v>
      </c>
      <c r="B99" s="10" t="s">
        <v>62</v>
      </c>
      <c r="C99" s="10" t="s">
        <v>180</v>
      </c>
      <c r="D99" s="13">
        <v>68.2</v>
      </c>
      <c r="E99" s="13">
        <v>52.1</v>
      </c>
      <c r="F99" s="14">
        <f t="shared" si="1"/>
        <v>76.392961876832842</v>
      </c>
    </row>
    <row r="100" spans="1:6" ht="78" x14ac:dyDescent="0.3">
      <c r="A100" s="12" t="s">
        <v>181</v>
      </c>
      <c r="B100" s="10" t="s">
        <v>117</v>
      </c>
      <c r="C100" s="10" t="s">
        <v>182</v>
      </c>
      <c r="D100" s="13">
        <v>70.3</v>
      </c>
      <c r="E100" s="13">
        <v>46.94</v>
      </c>
      <c r="F100" s="14">
        <f t="shared" si="1"/>
        <v>66.770981507823606</v>
      </c>
    </row>
    <row r="101" spans="1:6" ht="78" x14ac:dyDescent="0.3">
      <c r="A101" s="12" t="s">
        <v>181</v>
      </c>
      <c r="B101" s="10" t="s">
        <v>106</v>
      </c>
      <c r="C101" s="10" t="s">
        <v>182</v>
      </c>
      <c r="D101" s="13">
        <v>844</v>
      </c>
      <c r="E101" s="13">
        <v>711.22</v>
      </c>
      <c r="F101" s="14">
        <f t="shared" si="1"/>
        <v>84.267772511848349</v>
      </c>
    </row>
    <row r="102" spans="1:6" ht="78" x14ac:dyDescent="0.3">
      <c r="A102" s="12" t="s">
        <v>181</v>
      </c>
      <c r="B102" s="10" t="s">
        <v>103</v>
      </c>
      <c r="C102" s="10" t="s">
        <v>182</v>
      </c>
      <c r="D102" s="13">
        <v>47</v>
      </c>
      <c r="E102" s="13">
        <v>23.54</v>
      </c>
      <c r="F102" s="14">
        <f t="shared" si="1"/>
        <v>50.085106382978715</v>
      </c>
    </row>
    <row r="103" spans="1:6" ht="62.4" x14ac:dyDescent="0.3">
      <c r="A103" s="12" t="s">
        <v>183</v>
      </c>
      <c r="B103" s="10" t="s">
        <v>132</v>
      </c>
      <c r="C103" s="10" t="s">
        <v>184</v>
      </c>
      <c r="D103" s="13">
        <v>2674.7</v>
      </c>
      <c r="E103" s="13">
        <v>1967.56</v>
      </c>
      <c r="F103" s="14">
        <f t="shared" si="1"/>
        <v>73.561894791939281</v>
      </c>
    </row>
    <row r="104" spans="1:6" ht="140.4" x14ac:dyDescent="0.3">
      <c r="A104" s="12" t="s">
        <v>185</v>
      </c>
      <c r="B104" s="10" t="s">
        <v>132</v>
      </c>
      <c r="C104" s="10" t="s">
        <v>186</v>
      </c>
      <c r="D104" s="13">
        <v>21.1</v>
      </c>
      <c r="E104" s="13">
        <v>16.559999999999999</v>
      </c>
      <c r="F104" s="14">
        <f t="shared" si="1"/>
        <v>78.483412322274873</v>
      </c>
    </row>
    <row r="105" spans="1:6" ht="93.6" x14ac:dyDescent="0.3">
      <c r="A105" s="12" t="s">
        <v>187</v>
      </c>
      <c r="B105" s="10" t="s">
        <v>62</v>
      </c>
      <c r="C105" s="10" t="s">
        <v>188</v>
      </c>
      <c r="D105" s="13">
        <v>0.6</v>
      </c>
      <c r="E105" s="13">
        <v>0.6</v>
      </c>
      <c r="F105" s="14">
        <f t="shared" si="1"/>
        <v>100</v>
      </c>
    </row>
    <row r="106" spans="1:6" ht="78" x14ac:dyDescent="0.3">
      <c r="A106" s="12" t="s">
        <v>189</v>
      </c>
      <c r="B106" s="10" t="s">
        <v>132</v>
      </c>
      <c r="C106" s="10" t="s">
        <v>190</v>
      </c>
      <c r="D106" s="13">
        <v>138.1</v>
      </c>
      <c r="E106" s="13">
        <v>106.81</v>
      </c>
      <c r="F106" s="14">
        <f t="shared" si="1"/>
        <v>77.342505430847226</v>
      </c>
    </row>
    <row r="107" spans="1:6" ht="62.4" x14ac:dyDescent="0.3">
      <c r="A107" s="12" t="s">
        <v>191</v>
      </c>
      <c r="B107" s="10" t="s">
        <v>132</v>
      </c>
      <c r="C107" s="10" t="s">
        <v>192</v>
      </c>
      <c r="D107" s="13">
        <v>4363.34</v>
      </c>
      <c r="E107" s="13">
        <v>4363.34</v>
      </c>
      <c r="F107" s="14">
        <f t="shared" si="1"/>
        <v>100</v>
      </c>
    </row>
    <row r="108" spans="1:6" ht="62.4" x14ac:dyDescent="0.3">
      <c r="A108" s="12" t="s">
        <v>191</v>
      </c>
      <c r="B108" s="10" t="s">
        <v>106</v>
      </c>
      <c r="C108" s="10" t="s">
        <v>192</v>
      </c>
      <c r="D108" s="13">
        <v>2595.66</v>
      </c>
      <c r="E108" s="13">
        <v>876.59</v>
      </c>
      <c r="F108" s="14">
        <f t="shared" si="1"/>
        <v>33.771372213618115</v>
      </c>
    </row>
    <row r="109" spans="1:6" ht="62.4" x14ac:dyDescent="0.3">
      <c r="A109" s="12" t="s">
        <v>193</v>
      </c>
      <c r="B109" s="10" t="s">
        <v>132</v>
      </c>
      <c r="C109" s="10" t="s">
        <v>194</v>
      </c>
      <c r="D109" s="13">
        <v>2064.8000000000002</v>
      </c>
      <c r="E109" s="13">
        <v>1574.73</v>
      </c>
      <c r="F109" s="14">
        <f t="shared" si="1"/>
        <v>76.265497869043003</v>
      </c>
    </row>
    <row r="110" spans="1:6" ht="93.6" x14ac:dyDescent="0.3">
      <c r="A110" s="12" t="s">
        <v>195</v>
      </c>
      <c r="B110" s="10" t="s">
        <v>165</v>
      </c>
      <c r="C110" s="10" t="s">
        <v>196</v>
      </c>
      <c r="D110" s="13">
        <v>151.5</v>
      </c>
      <c r="E110" s="13">
        <v>121.9</v>
      </c>
      <c r="F110" s="14">
        <f t="shared" si="1"/>
        <v>80.462046204620464</v>
      </c>
    </row>
    <row r="111" spans="1:6" ht="78" x14ac:dyDescent="0.3">
      <c r="A111" s="12" t="s">
        <v>197</v>
      </c>
      <c r="B111" s="10" t="s">
        <v>165</v>
      </c>
      <c r="C111" s="10" t="s">
        <v>198</v>
      </c>
      <c r="D111" s="13">
        <v>620.20000000000005</v>
      </c>
      <c r="E111" s="13">
        <v>281.69</v>
      </c>
      <c r="F111" s="14">
        <f t="shared" si="1"/>
        <v>45.419219606578523</v>
      </c>
    </row>
    <row r="112" spans="1:6" ht="202.8" x14ac:dyDescent="0.3">
      <c r="A112" s="12" t="s">
        <v>199</v>
      </c>
      <c r="B112" s="10" t="s">
        <v>106</v>
      </c>
      <c r="C112" s="10" t="s">
        <v>200</v>
      </c>
      <c r="D112" s="13">
        <v>1263.75</v>
      </c>
      <c r="E112" s="13">
        <v>1263.75</v>
      </c>
      <c r="F112" s="14">
        <f t="shared" si="1"/>
        <v>100</v>
      </c>
    </row>
    <row r="113" spans="1:6" ht="156" x14ac:dyDescent="0.3">
      <c r="A113" s="12" t="s">
        <v>201</v>
      </c>
      <c r="B113" s="10" t="s">
        <v>132</v>
      </c>
      <c r="C113" s="10" t="s">
        <v>202</v>
      </c>
      <c r="D113" s="13">
        <v>2.1</v>
      </c>
      <c r="E113" s="13">
        <v>2.1</v>
      </c>
      <c r="F113" s="14">
        <f t="shared" si="1"/>
        <v>100</v>
      </c>
    </row>
    <row r="114" spans="1:6" ht="62.4" x14ac:dyDescent="0.3">
      <c r="A114" s="12" t="s">
        <v>203</v>
      </c>
      <c r="B114" s="10" t="s">
        <v>132</v>
      </c>
      <c r="C114" s="10" t="s">
        <v>204</v>
      </c>
      <c r="D114" s="13">
        <v>699.1</v>
      </c>
      <c r="E114" s="13">
        <v>552.49</v>
      </c>
      <c r="F114" s="14">
        <f t="shared" si="1"/>
        <v>79.028751251609208</v>
      </c>
    </row>
    <row r="115" spans="1:6" ht="62.4" x14ac:dyDescent="0.3">
      <c r="A115" s="12" t="s">
        <v>203</v>
      </c>
      <c r="B115" s="10" t="s">
        <v>165</v>
      </c>
      <c r="C115" s="10" t="s">
        <v>204</v>
      </c>
      <c r="D115" s="13">
        <v>699.1</v>
      </c>
      <c r="E115" s="13">
        <v>540.35</v>
      </c>
      <c r="F115" s="14">
        <f t="shared" si="1"/>
        <v>77.292232870833928</v>
      </c>
    </row>
    <row r="116" spans="1:6" ht="202.8" x14ac:dyDescent="0.3">
      <c r="A116" s="12" t="s">
        <v>205</v>
      </c>
      <c r="B116" s="10" t="s">
        <v>106</v>
      </c>
      <c r="C116" s="10" t="s">
        <v>206</v>
      </c>
      <c r="D116" s="13">
        <v>407.9</v>
      </c>
      <c r="E116" s="13">
        <v>294</v>
      </c>
      <c r="F116" s="14">
        <f t="shared" si="1"/>
        <v>72.076489335621488</v>
      </c>
    </row>
    <row r="117" spans="1:6" ht="78" x14ac:dyDescent="0.3">
      <c r="A117" s="12" t="s">
        <v>207</v>
      </c>
      <c r="B117" s="10" t="s">
        <v>62</v>
      </c>
      <c r="C117" s="10" t="s">
        <v>208</v>
      </c>
      <c r="D117" s="13">
        <v>185.51</v>
      </c>
      <c r="E117" s="15">
        <v>0</v>
      </c>
      <c r="F117" s="14">
        <f t="shared" si="1"/>
        <v>0</v>
      </c>
    </row>
    <row r="118" spans="1:6" ht="249.6" x14ac:dyDescent="0.3">
      <c r="A118" s="12" t="s">
        <v>209</v>
      </c>
      <c r="B118" s="10" t="s">
        <v>106</v>
      </c>
      <c r="C118" s="10" t="s">
        <v>210</v>
      </c>
      <c r="D118" s="13">
        <v>39709.800000000003</v>
      </c>
      <c r="E118" s="13">
        <v>30511.57</v>
      </c>
      <c r="F118" s="14">
        <f t="shared" si="1"/>
        <v>76.836372885282728</v>
      </c>
    </row>
    <row r="119" spans="1:6" ht="46.8" x14ac:dyDescent="0.3">
      <c r="A119" s="12" t="s">
        <v>211</v>
      </c>
      <c r="B119" s="10" t="s">
        <v>132</v>
      </c>
      <c r="C119" s="10" t="s">
        <v>212</v>
      </c>
      <c r="D119" s="13">
        <v>489.7</v>
      </c>
      <c r="E119" s="13">
        <v>359.95</v>
      </c>
      <c r="F119" s="14">
        <f t="shared" si="1"/>
        <v>73.504186236471313</v>
      </c>
    </row>
    <row r="120" spans="1:6" ht="187.2" x14ac:dyDescent="0.3">
      <c r="A120" s="12" t="s">
        <v>213</v>
      </c>
      <c r="B120" s="10" t="s">
        <v>132</v>
      </c>
      <c r="C120" s="10" t="s">
        <v>214</v>
      </c>
      <c r="D120" s="13">
        <v>4281.6099999999997</v>
      </c>
      <c r="E120" s="13">
        <v>4281.6099999999997</v>
      </c>
      <c r="F120" s="14">
        <f t="shared" si="1"/>
        <v>100</v>
      </c>
    </row>
    <row r="121" spans="1:6" ht="187.2" x14ac:dyDescent="0.3">
      <c r="A121" s="12" t="s">
        <v>213</v>
      </c>
      <c r="B121" s="10" t="s">
        <v>106</v>
      </c>
      <c r="C121" s="10" t="s">
        <v>214</v>
      </c>
      <c r="D121" s="13">
        <v>2428.19</v>
      </c>
      <c r="E121" s="13">
        <v>600</v>
      </c>
      <c r="F121" s="14">
        <f t="shared" si="1"/>
        <v>24.70976323928523</v>
      </c>
    </row>
    <row r="122" spans="1:6" ht="140.4" x14ac:dyDescent="0.3">
      <c r="A122" s="12" t="s">
        <v>215</v>
      </c>
      <c r="B122" s="10" t="s">
        <v>132</v>
      </c>
      <c r="C122" s="10" t="s">
        <v>216</v>
      </c>
      <c r="D122" s="13">
        <v>32261.39</v>
      </c>
      <c r="E122" s="13">
        <v>32261.39</v>
      </c>
      <c r="F122" s="14">
        <f t="shared" si="1"/>
        <v>100</v>
      </c>
    </row>
    <row r="123" spans="1:6" ht="140.4" x14ac:dyDescent="0.3">
      <c r="A123" s="12" t="s">
        <v>215</v>
      </c>
      <c r="B123" s="10" t="s">
        <v>106</v>
      </c>
      <c r="C123" s="10" t="s">
        <v>216</v>
      </c>
      <c r="D123" s="13">
        <v>16188.61</v>
      </c>
      <c r="E123" s="13">
        <v>4000</v>
      </c>
      <c r="F123" s="14">
        <f t="shared" si="1"/>
        <v>24.708730397483166</v>
      </c>
    </row>
    <row r="124" spans="1:6" ht="78" x14ac:dyDescent="0.3">
      <c r="A124" s="12" t="s">
        <v>217</v>
      </c>
      <c r="B124" s="10" t="s">
        <v>62</v>
      </c>
      <c r="C124" s="10" t="s">
        <v>218</v>
      </c>
      <c r="D124" s="13">
        <v>7787.98</v>
      </c>
      <c r="E124" s="13">
        <v>5802.72</v>
      </c>
      <c r="F124" s="14">
        <f t="shared" si="1"/>
        <v>74.508665918505187</v>
      </c>
    </row>
    <row r="125" spans="1:6" ht="78" x14ac:dyDescent="0.3">
      <c r="A125" s="12" t="s">
        <v>219</v>
      </c>
      <c r="B125" s="10" t="s">
        <v>132</v>
      </c>
      <c r="C125" s="10" t="s">
        <v>220</v>
      </c>
      <c r="D125" s="13">
        <v>135</v>
      </c>
      <c r="E125" s="13">
        <v>130.22</v>
      </c>
      <c r="F125" s="14">
        <f t="shared" si="1"/>
        <v>96.459259259259255</v>
      </c>
    </row>
    <row r="126" spans="1:6" ht="351" customHeight="1" x14ac:dyDescent="0.3">
      <c r="A126" s="12" t="s">
        <v>221</v>
      </c>
      <c r="B126" s="10" t="s">
        <v>106</v>
      </c>
      <c r="C126" s="10" t="s">
        <v>222</v>
      </c>
      <c r="D126" s="13">
        <v>5511.1</v>
      </c>
      <c r="E126" s="13">
        <v>3023.08</v>
      </c>
      <c r="F126" s="14">
        <f t="shared" si="1"/>
        <v>54.854384787066103</v>
      </c>
    </row>
    <row r="127" spans="1:6" ht="24" customHeight="1" x14ac:dyDescent="0.3">
      <c r="A127" s="12" t="s">
        <v>223</v>
      </c>
      <c r="B127" s="10" t="s">
        <v>4</v>
      </c>
      <c r="C127" s="10" t="s">
        <v>224</v>
      </c>
      <c r="D127" s="13">
        <f>SUM(D128:D141)</f>
        <v>362256.65</v>
      </c>
      <c r="E127" s="13">
        <f>SUM(E128:E141)</f>
        <v>242003.84999999998</v>
      </c>
      <c r="F127" s="14">
        <f t="shared" si="1"/>
        <v>66.804529330241408</v>
      </c>
    </row>
    <row r="128" spans="1:6" ht="93.6" x14ac:dyDescent="0.3">
      <c r="A128" s="12" t="s">
        <v>225</v>
      </c>
      <c r="B128" s="10" t="s">
        <v>106</v>
      </c>
      <c r="C128" s="10" t="s">
        <v>226</v>
      </c>
      <c r="D128" s="13">
        <v>58701.08</v>
      </c>
      <c r="E128" s="13">
        <v>44333.08</v>
      </c>
      <c r="F128" s="14">
        <f t="shared" si="1"/>
        <v>75.523448631609497</v>
      </c>
    </row>
    <row r="129" spans="1:6" ht="46.8" x14ac:dyDescent="0.3">
      <c r="A129" s="12" t="s">
        <v>227</v>
      </c>
      <c r="B129" s="10" t="s">
        <v>117</v>
      </c>
      <c r="C129" s="10" t="s">
        <v>228</v>
      </c>
      <c r="D129" s="13">
        <v>5700</v>
      </c>
      <c r="E129" s="13">
        <v>5700</v>
      </c>
      <c r="F129" s="14">
        <f t="shared" si="1"/>
        <v>100</v>
      </c>
    </row>
    <row r="130" spans="1:6" ht="46.8" x14ac:dyDescent="0.3">
      <c r="A130" s="12" t="s">
        <v>229</v>
      </c>
      <c r="B130" s="10" t="s">
        <v>117</v>
      </c>
      <c r="C130" s="10" t="s">
        <v>230</v>
      </c>
      <c r="D130" s="13">
        <v>264</v>
      </c>
      <c r="E130" s="13">
        <v>264</v>
      </c>
      <c r="F130" s="14">
        <f t="shared" si="1"/>
        <v>100</v>
      </c>
    </row>
    <row r="131" spans="1:6" ht="46.8" x14ac:dyDescent="0.3">
      <c r="A131" s="12" t="s">
        <v>229</v>
      </c>
      <c r="B131" s="10" t="s">
        <v>106</v>
      </c>
      <c r="C131" s="10" t="s">
        <v>230</v>
      </c>
      <c r="D131" s="13">
        <v>1085.8800000000001</v>
      </c>
      <c r="E131" s="13">
        <v>1085.8800000000001</v>
      </c>
      <c r="F131" s="14">
        <f t="shared" si="1"/>
        <v>100</v>
      </c>
    </row>
    <row r="132" spans="1:6" ht="46.8" x14ac:dyDescent="0.3">
      <c r="A132" s="12" t="s">
        <v>229</v>
      </c>
      <c r="B132" s="10" t="s">
        <v>103</v>
      </c>
      <c r="C132" s="10" t="s">
        <v>230</v>
      </c>
      <c r="D132" s="13">
        <v>528.54</v>
      </c>
      <c r="E132" s="13">
        <v>468.54</v>
      </c>
      <c r="F132" s="14">
        <f t="shared" si="1"/>
        <v>88.647973663298913</v>
      </c>
    </row>
    <row r="133" spans="1:6" ht="46.8" x14ac:dyDescent="0.3">
      <c r="A133" s="12" t="s">
        <v>229</v>
      </c>
      <c r="B133" s="10" t="s">
        <v>165</v>
      </c>
      <c r="C133" s="10" t="s">
        <v>230</v>
      </c>
      <c r="D133" s="13">
        <v>509.7</v>
      </c>
      <c r="E133" s="13">
        <v>509.7</v>
      </c>
      <c r="F133" s="14">
        <f t="shared" si="1"/>
        <v>100</v>
      </c>
    </row>
    <row r="134" spans="1:6" ht="62.4" x14ac:dyDescent="0.3">
      <c r="A134" s="12" t="s">
        <v>231</v>
      </c>
      <c r="B134" s="10" t="s">
        <v>232</v>
      </c>
      <c r="C134" s="10" t="s">
        <v>233</v>
      </c>
      <c r="D134" s="13">
        <v>200</v>
      </c>
      <c r="E134" s="13">
        <v>200</v>
      </c>
      <c r="F134" s="14">
        <f t="shared" si="1"/>
        <v>100</v>
      </c>
    </row>
    <row r="135" spans="1:6" ht="124.8" x14ac:dyDescent="0.3">
      <c r="A135" s="12" t="s">
        <v>234</v>
      </c>
      <c r="B135" s="10" t="s">
        <v>106</v>
      </c>
      <c r="C135" s="10" t="s">
        <v>235</v>
      </c>
      <c r="D135" s="13">
        <v>7394.4</v>
      </c>
      <c r="E135" s="13">
        <v>3724.24</v>
      </c>
      <c r="F135" s="14">
        <f t="shared" si="1"/>
        <v>50.365682137834035</v>
      </c>
    </row>
    <row r="136" spans="1:6" ht="249.6" x14ac:dyDescent="0.3">
      <c r="A136" s="12" t="s">
        <v>236</v>
      </c>
      <c r="B136" s="10" t="s">
        <v>132</v>
      </c>
      <c r="C136" s="10" t="s">
        <v>237</v>
      </c>
      <c r="D136" s="13">
        <v>1010</v>
      </c>
      <c r="E136" s="13">
        <v>909</v>
      </c>
      <c r="F136" s="14">
        <f t="shared" si="1"/>
        <v>90</v>
      </c>
    </row>
    <row r="137" spans="1:6" ht="62.4" x14ac:dyDescent="0.3">
      <c r="A137" s="12" t="s">
        <v>238</v>
      </c>
      <c r="B137" s="10" t="s">
        <v>106</v>
      </c>
      <c r="C137" s="10" t="s">
        <v>239</v>
      </c>
      <c r="D137" s="13">
        <v>1422</v>
      </c>
      <c r="E137" s="13">
        <v>1064.4000000000001</v>
      </c>
      <c r="F137" s="14">
        <f t="shared" si="1"/>
        <v>74.852320675105489</v>
      </c>
    </row>
    <row r="138" spans="1:6" ht="46.8" x14ac:dyDescent="0.3">
      <c r="A138" s="12" t="s">
        <v>240</v>
      </c>
      <c r="B138" s="10" t="s">
        <v>106</v>
      </c>
      <c r="C138" s="10" t="s">
        <v>241</v>
      </c>
      <c r="D138" s="13">
        <v>503.7</v>
      </c>
      <c r="E138" s="13">
        <v>430.7</v>
      </c>
      <c r="F138" s="14">
        <f t="shared" si="1"/>
        <v>85.507246376811594</v>
      </c>
    </row>
    <row r="139" spans="1:6" ht="46.8" x14ac:dyDescent="0.3">
      <c r="A139" s="12" t="s">
        <v>242</v>
      </c>
      <c r="B139" s="10" t="s">
        <v>62</v>
      </c>
      <c r="C139" s="10" t="s">
        <v>243</v>
      </c>
      <c r="D139" s="13">
        <v>20884.95</v>
      </c>
      <c r="E139" s="13">
        <v>10917.84</v>
      </c>
      <c r="F139" s="14">
        <f t="shared" si="1"/>
        <v>52.276112703166632</v>
      </c>
    </row>
    <row r="140" spans="1:6" ht="109.2" x14ac:dyDescent="0.3">
      <c r="A140" s="12" t="s">
        <v>244</v>
      </c>
      <c r="B140" s="10" t="s">
        <v>106</v>
      </c>
      <c r="C140" s="10" t="s">
        <v>245</v>
      </c>
      <c r="D140" s="13">
        <v>168803.5</v>
      </c>
      <c r="E140" s="13">
        <v>129760.73</v>
      </c>
      <c r="F140" s="14">
        <f t="shared" si="1"/>
        <v>76.870876492489785</v>
      </c>
    </row>
    <row r="141" spans="1:6" ht="109.2" x14ac:dyDescent="0.3">
      <c r="A141" s="12" t="s">
        <v>246</v>
      </c>
      <c r="B141" s="10" t="s">
        <v>106</v>
      </c>
      <c r="C141" s="10" t="s">
        <v>247</v>
      </c>
      <c r="D141" s="13">
        <v>95248.9</v>
      </c>
      <c r="E141" s="13">
        <v>42635.74</v>
      </c>
      <c r="F141" s="14">
        <f t="shared" ref="F141:F144" si="2">E141/D141*100</f>
        <v>44.762448700194959</v>
      </c>
    </row>
    <row r="142" spans="1:6" ht="78" x14ac:dyDescent="0.3">
      <c r="A142" s="12" t="s">
        <v>248</v>
      </c>
      <c r="B142" s="10" t="s">
        <v>4</v>
      </c>
      <c r="C142" s="10" t="s">
        <v>249</v>
      </c>
      <c r="D142" s="13">
        <v>262.16000000000003</v>
      </c>
      <c r="E142" s="13">
        <v>601.51</v>
      </c>
      <c r="F142" s="14">
        <f t="shared" si="2"/>
        <v>229.44385108330789</v>
      </c>
    </row>
    <row r="143" spans="1:6" ht="46.8" x14ac:dyDescent="0.3">
      <c r="A143" s="12" t="s">
        <v>250</v>
      </c>
      <c r="B143" s="10" t="s">
        <v>4</v>
      </c>
      <c r="C143" s="10" t="s">
        <v>251</v>
      </c>
      <c r="D143" s="13">
        <v>-12056.95</v>
      </c>
      <c r="E143" s="13">
        <v>-12087.88</v>
      </c>
      <c r="F143" s="14">
        <f t="shared" si="2"/>
        <v>100.25653253932379</v>
      </c>
    </row>
    <row r="144" spans="1:6" ht="24" customHeight="1" x14ac:dyDescent="0.3">
      <c r="A144" s="12" t="s">
        <v>252</v>
      </c>
      <c r="B144" s="10" t="s">
        <v>4</v>
      </c>
      <c r="C144" s="10" t="s">
        <v>4</v>
      </c>
      <c r="D144" s="13">
        <f>D11+D50</f>
        <v>5312844.6899999995</v>
      </c>
      <c r="E144" s="13">
        <f>E11+E50</f>
        <v>3893512.37</v>
      </c>
      <c r="F144" s="14">
        <f t="shared" si="2"/>
        <v>73.284889681200156</v>
      </c>
    </row>
    <row r="145" spans="1:6" ht="18.75" customHeight="1" x14ac:dyDescent="0.3">
      <c r="A145" s="7"/>
      <c r="B145" s="6"/>
      <c r="C145" s="6"/>
      <c r="D145" s="8"/>
      <c r="E145" s="8"/>
      <c r="F145" s="9"/>
    </row>
    <row r="146" spans="1:6" ht="18.75" customHeight="1" x14ac:dyDescent="0.3">
      <c r="A146" s="7"/>
      <c r="B146" s="6"/>
      <c r="C146" s="6"/>
      <c r="D146" s="8"/>
      <c r="E146" s="8"/>
      <c r="F146" s="9"/>
    </row>
    <row r="147" spans="1:6" ht="18.75" customHeight="1" x14ac:dyDescent="0.3">
      <c r="A147" s="7"/>
      <c r="B147" s="6"/>
      <c r="C147" s="6"/>
      <c r="D147" s="8"/>
      <c r="E147" s="8"/>
      <c r="F147" s="9"/>
    </row>
    <row r="148" spans="1:6" ht="18.75" customHeight="1" x14ac:dyDescent="0.3">
      <c r="A148" s="7"/>
      <c r="B148" s="6"/>
      <c r="C148" s="6"/>
      <c r="D148" s="8"/>
      <c r="E148" s="8"/>
      <c r="F148" s="9"/>
    </row>
    <row r="149" spans="1:6" ht="18.75" customHeight="1" x14ac:dyDescent="0.3">
      <c r="A149" s="7"/>
      <c r="B149" s="6"/>
      <c r="C149" s="6"/>
      <c r="D149" s="8"/>
      <c r="E149" s="8"/>
      <c r="F149" s="9"/>
    </row>
    <row r="150" spans="1:6" ht="18.75" customHeight="1" x14ac:dyDescent="0.3">
      <c r="A150" s="7"/>
      <c r="B150" s="6"/>
      <c r="C150" s="6"/>
      <c r="D150" s="8"/>
      <c r="E150" s="8"/>
      <c r="F150" s="9"/>
    </row>
    <row r="151" spans="1:6" ht="18.75" customHeight="1" x14ac:dyDescent="0.3">
      <c r="A151" s="7"/>
      <c r="B151" s="6"/>
      <c r="C151" s="6"/>
      <c r="D151" s="8"/>
      <c r="E151" s="8"/>
      <c r="F151" s="9"/>
    </row>
    <row r="152" spans="1:6" x14ac:dyDescent="0.3">
      <c r="A152" s="5"/>
      <c r="B152" s="3"/>
      <c r="C152" s="3"/>
      <c r="D152" s="4"/>
      <c r="E152" s="4"/>
      <c r="F152" s="4"/>
    </row>
    <row r="153" spans="1:6" x14ac:dyDescent="0.3">
      <c r="A153" s="16" t="s">
        <v>254</v>
      </c>
      <c r="B153" s="3"/>
      <c r="C153" s="3"/>
      <c r="D153" s="4"/>
      <c r="E153" s="4"/>
      <c r="F153" s="4"/>
    </row>
    <row r="154" spans="1:6" x14ac:dyDescent="0.3">
      <c r="A154" s="16" t="s">
        <v>255</v>
      </c>
      <c r="B154" s="3"/>
      <c r="C154" s="3"/>
      <c r="D154" s="4"/>
      <c r="E154" s="4"/>
      <c r="F154" s="4"/>
    </row>
    <row r="155" spans="1:6" x14ac:dyDescent="0.3">
      <c r="A155" s="5"/>
      <c r="B155" s="3"/>
      <c r="C155" s="3"/>
      <c r="D155" s="4"/>
      <c r="E155" s="4"/>
      <c r="F155" s="4"/>
    </row>
    <row r="156" spans="1:6" x14ac:dyDescent="0.3">
      <c r="A156" s="5"/>
      <c r="B156" s="3"/>
      <c r="C156" s="3"/>
      <c r="D156" s="4"/>
      <c r="E156" s="4"/>
      <c r="F156" s="4"/>
    </row>
    <row r="157" spans="1:6" x14ac:dyDescent="0.3">
      <c r="A157" s="5"/>
      <c r="B157" s="3"/>
      <c r="C157" s="3"/>
      <c r="D157" s="4"/>
      <c r="E157" s="4"/>
      <c r="F157" s="4"/>
    </row>
  </sheetData>
  <mergeCells count="5">
    <mergeCell ref="A6:F6"/>
    <mergeCell ref="A8:A9"/>
    <mergeCell ref="B8:B9"/>
    <mergeCell ref="C8:C9"/>
    <mergeCell ref="D9:E9"/>
  </mergeCells>
  <pageMargins left="0.70866141732283472" right="0.59055118110236227" top="0.74803149606299213" bottom="0.74803149606299213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trofimova</cp:lastModifiedBy>
  <cp:lastPrinted>2022-10-11T07:13:03Z</cp:lastPrinted>
  <dcterms:created xsi:type="dcterms:W3CDTF">2007-01-31T11:49:34Z</dcterms:created>
  <dcterms:modified xsi:type="dcterms:W3CDTF">2022-11-24T09:57:04Z</dcterms:modified>
</cp:coreProperties>
</file>