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revisions/revisionHeaders.xml" ContentType="application/vnd.openxmlformats-officedocument.spreadsheetml.revisionHeaders+xml"/>
  <Override PartName="/xl/revisions/revisionLog3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2.xml" ContentType="application/vnd.openxmlformats-officedocument.spreadsheetml.revisionLog+xml"/>
  <Override PartName="/xl/revisions/revisionLog1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Y:\29001_ОвчаренкоЛИ\финансы\Финменеджмент\оценка ФУ менеджмента по ГАБС 2022\ИТОГИ\"/>
    </mc:Choice>
  </mc:AlternateContent>
  <bookViews>
    <workbookView xWindow="0" yWindow="0" windowWidth="23040" windowHeight="8760"/>
  </bookViews>
  <sheets>
    <sheet name="рейтинг" sheetId="1" r:id="rId1"/>
  </sheets>
  <externalReferences>
    <externalReference r:id="rId2"/>
  </externalReferences>
  <calcPr calcId="152511"/>
  <customWorkbookViews>
    <customWorkbookView name="Кириллова О.Н. - Личное представление" guid="{1AE140F9-A7C4-4796-B640-B5DF8B4440ED}" mergeInterval="0" personalView="1" maximized="1" xWindow="-9" yWindow="-9" windowWidth="1938" windowHeight="1050" activeSheetId="1"/>
    <customWorkbookView name="Юртаева Н.В. - Личное представление" guid="{6270691D-4399-450D-A34B-21C968407831}" mergeInterval="0" personalView="1" maximized="1" xWindow="1" yWindow="1" windowWidth="1916" windowHeight="807" activeSheetId="1"/>
    <customWorkbookView name="Баталова И.М. - Личное представление" guid="{95967C61-7891-42D3-8CD9-FF6C816814EA}" mergeInterval="0" personalView="1" maximized="1" xWindow="1" yWindow="1" windowWidth="1916" windowHeight="804" activeSheetId="1"/>
    <customWorkbookView name="Шаперова О.Ю. - Личное представление" guid="{5A940876-203A-4A2C-9915-6CFA961C9F2D}" mergeInterval="0" personalView="1" maximized="1" xWindow="1" yWindow="1" windowWidth="1916" windowHeight="849" activeSheetId="1"/>
    <customWorkbookView name="Чумакова С.А. - Личное представление" guid="{B816C310-CB1B-431A-ABD9-365A999E3D83}" mergeInterval="0" personalView="1" maximized="1" xWindow="1" yWindow="1" windowWidth="1916" windowHeight="830" activeSheetId="1"/>
    <customWorkbookView name="Лобанова Ю.А. - Личное представление" guid="{7B12130C-DE0B-404D-85EC-3831BE152113}" mergeInterval="0" personalView="1" maximized="1" xWindow="1" yWindow="1" windowWidth="1916" windowHeight="849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6" i="1" l="1"/>
  <c r="L18" i="1"/>
  <c r="J18" i="1"/>
  <c r="J9" i="1"/>
  <c r="L9" i="1" s="1"/>
  <c r="J10" i="1"/>
  <c r="L10" i="1" s="1"/>
  <c r="J13" i="1" l="1"/>
  <c r="L13" i="1" s="1"/>
  <c r="J14" i="1"/>
  <c r="L14" i="1" s="1"/>
  <c r="J8" i="1"/>
  <c r="J19" i="1" l="1"/>
  <c r="J15" i="1"/>
  <c r="L15" i="1" s="1"/>
  <c r="K19" i="1" l="1"/>
  <c r="K17" i="1"/>
  <c r="J17" i="1"/>
  <c r="J11" i="1"/>
  <c r="L11" i="1" s="1"/>
  <c r="L17" i="1" l="1"/>
  <c r="L8" i="1"/>
  <c r="L19" i="1"/>
</calcChain>
</file>

<file path=xl/sharedStrings.xml><?xml version="1.0" encoding="utf-8"?>
<sst xmlns="http://schemas.openxmlformats.org/spreadsheetml/2006/main" count="28" uniqueCount="28">
  <si>
    <t>Приложение 2</t>
  </si>
  <si>
    <t>РЕЙТИНГ</t>
  </si>
  <si>
    <t>ГЛАВНЫХ АДМИНИСТРАТОРОВ СРЕДСТВ БЮДЖЕТА ЗАТО СЕВЕРСК</t>
  </si>
  <si>
    <t>Наименование ГАБС</t>
  </si>
  <si>
    <t>Место</t>
  </si>
  <si>
    <t>Оценка качества финансового менеджмента ГАБС по направлениям</t>
  </si>
  <si>
    <t>Суммарная оценка</t>
  </si>
  <si>
    <t>Коэффициент сложности управления финансами</t>
  </si>
  <si>
    <t>Итоговая оценка 
(в баллах)</t>
  </si>
  <si>
    <t>бюджетное планирование</t>
  </si>
  <si>
    <t>управление активами</t>
  </si>
  <si>
    <t>Группа I</t>
  </si>
  <si>
    <t>Группа II</t>
  </si>
  <si>
    <t>Управление образования</t>
  </si>
  <si>
    <t>Управление культуры</t>
  </si>
  <si>
    <t>УМСП ФКиС</t>
  </si>
  <si>
    <t>УЖКХ ТиС</t>
  </si>
  <si>
    <t>Администрация</t>
  </si>
  <si>
    <t>УЧС</t>
  </si>
  <si>
    <t>УКС</t>
  </si>
  <si>
    <t>УВГТ</t>
  </si>
  <si>
    <t>Финансовое управление</t>
  </si>
  <si>
    <t>УИО</t>
  </si>
  <si>
    <t>осуществление ГАБС закупок товаров, работ и услуг для обеспечения муниципальных нужд</t>
  </si>
  <si>
    <t>Группа III</t>
  </si>
  <si>
    <t>Управление деятельностью муниципальных учреждений</t>
  </si>
  <si>
    <t xml:space="preserve">Исполнение бюджета ЗАТО Северск и формирование бюджетной отчетности </t>
  </si>
  <si>
    <t xml:space="preserve">качество исполнения бюджетного процесса во взаимосвязи с выявленными бюджетными нарушениями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</si>
</sst>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3" x14ac:knownFonts="1">
    <font>
      <sz val="10"/>
      <name val="Arial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right"/>
    </xf>
    <xf numFmtId="0" fontId="1" fillId="0" borderId="0" xfId="0" applyNumberFormat="1" applyFont="1" applyAlignment="1">
      <alignment vertical="center" wrapText="1"/>
    </xf>
    <xf numFmtId="0" fontId="0" fillId="0" borderId="0" xfId="0" applyNumberFormat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164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Border="1"/>
    <xf numFmtId="165" fontId="1" fillId="0" borderId="0" xfId="0" applyNumberFormat="1" applyFont="1"/>
    <xf numFmtId="0" fontId="1" fillId="0" borderId="0" xfId="0" applyFont="1" applyFill="1"/>
    <xf numFmtId="0" fontId="1" fillId="0" borderId="1" xfId="0" applyFont="1" applyFill="1" applyBorder="1" applyAlignment="1">
      <alignment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2" fontId="1" fillId="0" borderId="1" xfId="0" applyNumberFormat="1" applyFont="1" applyFill="1" applyBorder="1" applyAlignment="1">
      <alignment horizontal="center" vertical="center"/>
    </xf>
    <xf numFmtId="0" fontId="0" fillId="0" borderId="0" xfId="0" applyFill="1"/>
    <xf numFmtId="164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wrapText="1"/>
    </xf>
    <xf numFmtId="2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64" fontId="1" fillId="0" borderId="0" xfId="0" applyNumberFormat="1" applyFont="1"/>
    <xf numFmtId="0" fontId="1" fillId="0" borderId="0" xfId="0" applyFont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164" fontId="0" fillId="0" borderId="0" xfId="0" applyNumberFormat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usernames" Target="revisions/userNames.xml"/><Relationship Id="rId3" Type="http://schemas.openxmlformats.org/officeDocument/2006/relationships/theme" Target="theme/theme1.xml"/><Relationship Id="rId7" Type="http://schemas.openxmlformats.org/officeDocument/2006/relationships/revisionHeaders" Target="revisions/revisionHeader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Ovcharenko\&#1092;&#1080;&#1085;&#1072;&#1085;&#1089;&#1099;\&#1060;&#1080;&#1085;&#1084;&#1077;&#1085;&#1077;&#1076;&#1078;&#1084;&#1077;&#1085;&#1090;\&#1086;&#1094;&#1077;&#1085;&#1082;&#1072;%20&#1060;&#1059;%20&#1084;&#1077;&#1085;&#1077;&#1076;&#1078;&#1084;&#1077;&#1085;&#1090;&#1072;%20&#1087;&#1086;%20&#1043;&#1040;&#1041;&#1057;%202020\&#1089;&#1074;&#1086;&#1076;%20&#1087;&#1086;&#1082;&#1072;&#1079;&#1072;&#1090;&#1077;&#1083;&#1077;&#1081;%20&#1043;&#1040;&#1041;&#1057;2020_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оэффициенты"/>
      <sheetName val="итоговая оценка"/>
      <sheetName val="графики"/>
      <sheetName val="динамика за 5 лет"/>
      <sheetName val="Лист1"/>
      <sheetName val="рейтинг"/>
      <sheetName val="рейтинг (2)"/>
      <sheetName val="рисунки"/>
    </sheetNames>
    <sheetDataSet>
      <sheetData sheetId="0" refreshError="1">
        <row r="6">
          <cell r="E6">
            <v>1.1499999999999999</v>
          </cell>
        </row>
        <row r="15">
          <cell r="E15">
            <v>1</v>
          </cell>
        </row>
        <row r="16">
          <cell r="E16">
            <v>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revisions/_rels/revisionHeaders.xml.rels><?xml version="1.0" encoding="UTF-8" standalone="yes"?>
<Relationships xmlns="http://schemas.openxmlformats.org/package/2006/relationships"><Relationship Id="rId37" Type="http://schemas.openxmlformats.org/officeDocument/2006/relationships/revisionLog" Target="revisionLog3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8604B2FA-36B7-4690-BB01-315207C6676E}" diskRevisions="1" revisionId="160" version="37" keepChangeHistory="0">
  <header guid="{8604B2FA-36B7-4690-BB01-315207C6676E}" dateTime="2022-05-27T17:29:10" maxSheetId="2" userName="Кириллова О.Н." r:id="rId37" minRId="158" maxRId="160">
    <sheetIdMap count="1">
      <sheetId val="1"/>
    </sheetIdMap>
  </header>
</header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58" sId="1">
    <oc r="L22">
      <f>L8+L10+#REF!+L11+L13+L14+L15+L17+L19+#REF!</f>
    </oc>
    <nc r="L22"/>
  </rcc>
  <rcc rId="159" sId="1">
    <oc r="L23">
      <f>L22/10</f>
    </oc>
    <nc r="L23"/>
  </rcc>
  <rfmt sheetId="1" sqref="Q6" start="0" length="0">
    <dxf>
      <numFmt numFmtId="164" formatCode="#,##0.0"/>
    </dxf>
  </rfmt>
  <rcc rId="160" sId="1">
    <nc r="Q6">
      <f>(L8+L9+L10+L11+L13+L14+L15+L17+L18+L19)/10</f>
    </nc>
  </rcc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Q23"/>
  <sheetViews>
    <sheetView tabSelected="1" topLeftCell="A6" zoomScale="75" zoomScaleNormal="75" workbookViewId="0">
      <selection activeCell="Q6" sqref="Q6"/>
    </sheetView>
  </sheetViews>
  <sheetFormatPr defaultRowHeight="15.6" x14ac:dyDescent="0.3"/>
  <cols>
    <col min="1" max="1" width="2.6640625" style="1" customWidth="1"/>
    <col min="2" max="2" width="25.88671875" style="2" customWidth="1"/>
    <col min="3" max="3" width="7.33203125" style="1" customWidth="1"/>
    <col min="4" max="4" width="14.5546875" style="1" customWidth="1"/>
    <col min="5" max="5" width="17" style="1" customWidth="1"/>
    <col min="6" max="6" width="15.33203125" style="1" customWidth="1"/>
    <col min="7" max="7" width="20.44140625" style="1" customWidth="1"/>
    <col min="8" max="8" width="13.109375" style="1" customWidth="1"/>
    <col min="9" max="9" width="15.88671875" style="1" customWidth="1"/>
    <col min="10" max="10" width="13" style="1" customWidth="1"/>
    <col min="11" max="11" width="15" style="1" customWidth="1"/>
    <col min="12" max="12" width="12.6640625" style="1" customWidth="1"/>
    <col min="13" max="14" width="8.88671875" style="1"/>
    <col min="17" max="17" width="14.6640625" customWidth="1"/>
  </cols>
  <sheetData>
    <row r="1" spans="1:17" x14ac:dyDescent="0.3">
      <c r="L1" s="3" t="s">
        <v>0</v>
      </c>
    </row>
    <row r="2" spans="1:17" x14ac:dyDescent="0.3">
      <c r="B2" s="25" t="s">
        <v>1</v>
      </c>
      <c r="C2" s="25"/>
      <c r="D2" s="25"/>
      <c r="E2" s="25"/>
      <c r="F2" s="25"/>
      <c r="G2" s="25"/>
      <c r="H2" s="25"/>
      <c r="I2" s="25"/>
      <c r="J2" s="25"/>
      <c r="K2" s="25"/>
      <c r="L2" s="25"/>
    </row>
    <row r="3" spans="1:17" x14ac:dyDescent="0.3">
      <c r="B3" s="25" t="s">
        <v>2</v>
      </c>
      <c r="C3" s="25"/>
      <c r="D3" s="25"/>
      <c r="E3" s="25"/>
      <c r="F3" s="25"/>
      <c r="G3" s="25"/>
      <c r="H3" s="25"/>
      <c r="I3" s="25"/>
      <c r="J3" s="25"/>
      <c r="K3" s="25"/>
      <c r="L3" s="25"/>
    </row>
    <row r="5" spans="1:17" s="5" customFormat="1" ht="22.2" customHeight="1" x14ac:dyDescent="0.25">
      <c r="A5" s="4"/>
      <c r="B5" s="26" t="s">
        <v>3</v>
      </c>
      <c r="C5" s="26" t="s">
        <v>4</v>
      </c>
      <c r="D5" s="26" t="s">
        <v>5</v>
      </c>
      <c r="E5" s="26"/>
      <c r="F5" s="26"/>
      <c r="G5" s="26"/>
      <c r="H5" s="26"/>
      <c r="I5" s="26"/>
      <c r="J5" s="26" t="s">
        <v>6</v>
      </c>
      <c r="K5" s="26" t="s">
        <v>7</v>
      </c>
      <c r="L5" s="26" t="s">
        <v>8</v>
      </c>
      <c r="M5" s="4"/>
      <c r="N5" s="4"/>
    </row>
    <row r="6" spans="1:17" s="7" customFormat="1" ht="171" customHeight="1" x14ac:dyDescent="0.3">
      <c r="A6" s="2"/>
      <c r="B6" s="26"/>
      <c r="C6" s="26"/>
      <c r="D6" s="6" t="s">
        <v>9</v>
      </c>
      <c r="E6" s="6" t="s">
        <v>26</v>
      </c>
      <c r="F6" s="6" t="s">
        <v>25</v>
      </c>
      <c r="G6" s="6" t="s">
        <v>27</v>
      </c>
      <c r="H6" s="6" t="s">
        <v>10</v>
      </c>
      <c r="I6" s="6" t="s">
        <v>23</v>
      </c>
      <c r="J6" s="26"/>
      <c r="K6" s="26"/>
      <c r="L6" s="26"/>
      <c r="M6" s="2"/>
      <c r="N6" s="2"/>
      <c r="Q6" s="27">
        <f>(L8+L9+L10+L11+L13+L14+L15+L17+L18+L19)/10</f>
        <v>94.885499999999993</v>
      </c>
    </row>
    <row r="7" spans="1:17" s="7" customFormat="1" ht="27" customHeight="1" x14ac:dyDescent="0.3">
      <c r="A7" s="2"/>
      <c r="B7" s="8" t="s">
        <v>11</v>
      </c>
      <c r="C7" s="9"/>
      <c r="D7" s="21"/>
      <c r="E7" s="21"/>
      <c r="F7" s="21"/>
      <c r="G7" s="21"/>
      <c r="H7" s="21"/>
      <c r="I7" s="21"/>
      <c r="J7" s="21"/>
      <c r="K7" s="21"/>
      <c r="L7" s="21"/>
      <c r="M7" s="2"/>
      <c r="N7" s="2"/>
    </row>
    <row r="8" spans="1:17" ht="27" customHeight="1" x14ac:dyDescent="0.3">
      <c r="B8" s="10" t="s">
        <v>14</v>
      </c>
      <c r="C8" s="11">
        <v>1</v>
      </c>
      <c r="D8" s="20">
        <v>20</v>
      </c>
      <c r="E8" s="20">
        <v>35</v>
      </c>
      <c r="F8" s="20">
        <v>32.299999999999997</v>
      </c>
      <c r="G8" s="20">
        <v>8</v>
      </c>
      <c r="H8" s="20">
        <v>10</v>
      </c>
      <c r="I8" s="17">
        <v>5</v>
      </c>
      <c r="J8" s="17">
        <f>D8+E8+F8+G8+H8+I8</f>
        <v>110.3</v>
      </c>
      <c r="K8" s="18">
        <v>1.1499999999999999</v>
      </c>
      <c r="L8" s="17">
        <f t="shared" ref="L8:L15" si="0">J8*K8</f>
        <v>126.84499999999998</v>
      </c>
    </row>
    <row r="9" spans="1:17" ht="27" customHeight="1" x14ac:dyDescent="0.3">
      <c r="B9" s="10" t="s">
        <v>13</v>
      </c>
      <c r="C9" s="11">
        <v>2</v>
      </c>
      <c r="D9" s="20">
        <v>18</v>
      </c>
      <c r="E9" s="20">
        <v>36</v>
      </c>
      <c r="F9" s="20">
        <v>25.4</v>
      </c>
      <c r="G9" s="20">
        <v>8</v>
      </c>
      <c r="H9" s="20">
        <v>10</v>
      </c>
      <c r="I9" s="20">
        <v>5</v>
      </c>
      <c r="J9" s="20">
        <f>D9+E9+F9+G9+H9+I9</f>
        <v>102.4</v>
      </c>
      <c r="K9" s="22">
        <v>1.1499999999999999</v>
      </c>
      <c r="L9" s="20">
        <f>J9*K9</f>
        <v>117.75999999999999</v>
      </c>
    </row>
    <row r="10" spans="1:17" ht="27" customHeight="1" x14ac:dyDescent="0.3">
      <c r="B10" s="10" t="s">
        <v>15</v>
      </c>
      <c r="C10" s="11">
        <v>3</v>
      </c>
      <c r="D10" s="20">
        <v>18</v>
      </c>
      <c r="E10" s="20">
        <v>32.6</v>
      </c>
      <c r="F10" s="20">
        <v>27.8</v>
      </c>
      <c r="G10" s="20">
        <v>8</v>
      </c>
      <c r="H10" s="20">
        <v>10</v>
      </c>
      <c r="I10" s="20">
        <v>5</v>
      </c>
      <c r="J10" s="20">
        <f>D10+E10+F10+G10+H10+I10</f>
        <v>101.4</v>
      </c>
      <c r="K10" s="18">
        <v>1.1499999999999999</v>
      </c>
      <c r="L10" s="20">
        <f>J10*K10</f>
        <v>116.61</v>
      </c>
    </row>
    <row r="11" spans="1:17" ht="27" customHeight="1" x14ac:dyDescent="0.3">
      <c r="B11" s="10" t="s">
        <v>16</v>
      </c>
      <c r="C11" s="11">
        <v>4</v>
      </c>
      <c r="D11" s="20">
        <v>15</v>
      </c>
      <c r="E11" s="20">
        <v>30.4</v>
      </c>
      <c r="F11" s="20">
        <v>28.2</v>
      </c>
      <c r="G11" s="20">
        <v>6</v>
      </c>
      <c r="H11" s="20">
        <v>10</v>
      </c>
      <c r="I11" s="17">
        <v>10</v>
      </c>
      <c r="J11" s="17">
        <f>D11+E11+F11+G11+H11+I11</f>
        <v>99.6</v>
      </c>
      <c r="K11" s="18">
        <v>1.1499999999999999</v>
      </c>
      <c r="L11" s="17">
        <f>J11*K11</f>
        <v>114.53999999999998</v>
      </c>
    </row>
    <row r="12" spans="1:17" ht="27" customHeight="1" x14ac:dyDescent="0.3">
      <c r="B12" s="8" t="s">
        <v>12</v>
      </c>
      <c r="C12" s="11"/>
      <c r="D12" s="20"/>
      <c r="E12" s="20"/>
      <c r="F12" s="20"/>
      <c r="G12" s="20"/>
      <c r="H12" s="20"/>
      <c r="I12" s="20"/>
      <c r="J12" s="20"/>
      <c r="K12" s="22"/>
      <c r="L12" s="20"/>
    </row>
    <row r="13" spans="1:17" ht="27" customHeight="1" x14ac:dyDescent="0.3">
      <c r="B13" s="10" t="s">
        <v>18</v>
      </c>
      <c r="C13" s="11">
        <v>1</v>
      </c>
      <c r="D13" s="20">
        <v>18</v>
      </c>
      <c r="E13" s="20">
        <v>19.600000000000001</v>
      </c>
      <c r="F13" s="20">
        <v>9</v>
      </c>
      <c r="G13" s="20">
        <v>5</v>
      </c>
      <c r="H13" s="20">
        <v>10</v>
      </c>
      <c r="I13" s="20">
        <v>15</v>
      </c>
      <c r="J13" s="20">
        <f>D13+E13+F13+G13+H13+I13</f>
        <v>76.599999999999994</v>
      </c>
      <c r="K13" s="22">
        <v>1.05</v>
      </c>
      <c r="L13" s="20">
        <f t="shared" ref="L13" si="1">J13*K13</f>
        <v>80.429999999999993</v>
      </c>
    </row>
    <row r="14" spans="1:17" ht="27" customHeight="1" x14ac:dyDescent="0.3">
      <c r="B14" s="10" t="s">
        <v>22</v>
      </c>
      <c r="C14" s="11">
        <v>2</v>
      </c>
      <c r="D14" s="20">
        <v>15</v>
      </c>
      <c r="E14" s="20">
        <v>26.7</v>
      </c>
      <c r="F14" s="20">
        <v>9.6</v>
      </c>
      <c r="G14" s="20">
        <v>3</v>
      </c>
      <c r="H14" s="20">
        <v>5</v>
      </c>
      <c r="I14" s="20">
        <v>13</v>
      </c>
      <c r="J14" s="20">
        <f>D14+E14+F14+G14+H14+I14</f>
        <v>72.300000000000011</v>
      </c>
      <c r="K14" s="22">
        <v>1.05</v>
      </c>
      <c r="L14" s="20">
        <f>J14*K14</f>
        <v>75.91500000000002</v>
      </c>
    </row>
    <row r="15" spans="1:17" ht="27" customHeight="1" x14ac:dyDescent="0.3">
      <c r="B15" s="10" t="s">
        <v>17</v>
      </c>
      <c r="C15" s="11">
        <v>3</v>
      </c>
      <c r="D15" s="20">
        <v>8</v>
      </c>
      <c r="E15" s="20">
        <v>30.8</v>
      </c>
      <c r="F15" s="20">
        <v>9.3000000000000007</v>
      </c>
      <c r="G15" s="20">
        <v>3</v>
      </c>
      <c r="H15" s="20">
        <v>10</v>
      </c>
      <c r="I15" s="20">
        <v>10</v>
      </c>
      <c r="J15" s="20">
        <f t="shared" ref="J15:J17" si="2">D15+E15+F15+G15+H15+I15</f>
        <v>71.099999999999994</v>
      </c>
      <c r="K15" s="22">
        <v>1.05</v>
      </c>
      <c r="L15" s="20">
        <f t="shared" si="0"/>
        <v>74.655000000000001</v>
      </c>
    </row>
    <row r="16" spans="1:17" ht="27" customHeight="1" x14ac:dyDescent="0.3">
      <c r="B16" s="8" t="s">
        <v>24</v>
      </c>
      <c r="C16" s="11"/>
      <c r="D16" s="20"/>
      <c r="E16" s="20"/>
      <c r="F16" s="20"/>
      <c r="G16" s="20"/>
      <c r="H16" s="20"/>
      <c r="I16" s="20"/>
      <c r="J16" s="20"/>
      <c r="K16" s="23"/>
      <c r="L16" s="20"/>
    </row>
    <row r="17" spans="1:14" ht="27" customHeight="1" x14ac:dyDescent="0.3">
      <c r="B17" s="10" t="s">
        <v>21</v>
      </c>
      <c r="C17" s="23">
        <v>1</v>
      </c>
      <c r="D17" s="20">
        <v>23</v>
      </c>
      <c r="E17" s="20">
        <v>29.7</v>
      </c>
      <c r="F17" s="20"/>
      <c r="G17" s="20">
        <v>5</v>
      </c>
      <c r="H17" s="20">
        <v>10</v>
      </c>
      <c r="I17" s="20">
        <v>15</v>
      </c>
      <c r="J17" s="20">
        <f t="shared" si="2"/>
        <v>82.7</v>
      </c>
      <c r="K17" s="22">
        <f>[1]коэффициенты!E15</f>
        <v>1</v>
      </c>
      <c r="L17" s="20">
        <f>J17*K17</f>
        <v>82.7</v>
      </c>
    </row>
    <row r="18" spans="1:14" ht="27" customHeight="1" x14ac:dyDescent="0.3">
      <c r="B18" s="10" t="s">
        <v>20</v>
      </c>
      <c r="C18" s="23">
        <v>2</v>
      </c>
      <c r="D18" s="20">
        <v>20</v>
      </c>
      <c r="E18" s="20">
        <v>33.9</v>
      </c>
      <c r="F18" s="20"/>
      <c r="G18" s="20">
        <v>6</v>
      </c>
      <c r="H18" s="20">
        <v>10</v>
      </c>
      <c r="I18" s="20">
        <v>10</v>
      </c>
      <c r="J18" s="20">
        <f t="shared" ref="J18" si="3">D18+E18+F18+G18+H18+I18</f>
        <v>79.900000000000006</v>
      </c>
      <c r="K18" s="22">
        <v>1</v>
      </c>
      <c r="L18" s="20">
        <f t="shared" ref="L18" si="4">J18*K18</f>
        <v>79.900000000000006</v>
      </c>
    </row>
    <row r="19" spans="1:14" s="19" customFormat="1" ht="27" customHeight="1" x14ac:dyDescent="0.3">
      <c r="A19" s="15"/>
      <c r="B19" s="16" t="s">
        <v>19</v>
      </c>
      <c r="C19" s="23">
        <v>3</v>
      </c>
      <c r="D19" s="20">
        <v>15</v>
      </c>
      <c r="E19" s="20">
        <v>34.5</v>
      </c>
      <c r="F19" s="20"/>
      <c r="G19" s="20">
        <v>5</v>
      </c>
      <c r="H19" s="20">
        <v>10</v>
      </c>
      <c r="I19" s="20">
        <v>15</v>
      </c>
      <c r="J19" s="20">
        <f>D19+E19+F19+G19+H19+I19</f>
        <v>79.5</v>
      </c>
      <c r="K19" s="22">
        <f>[1]коэффициенты!E16</f>
        <v>1</v>
      </c>
      <c r="L19" s="20">
        <f>J19*K19</f>
        <v>79.5</v>
      </c>
      <c r="M19" s="15"/>
      <c r="N19" s="15"/>
    </row>
    <row r="20" spans="1:14" ht="36" customHeight="1" x14ac:dyDescent="0.3">
      <c r="G20" s="12"/>
      <c r="H20" s="13"/>
      <c r="L20" s="14"/>
    </row>
    <row r="21" spans="1:14" x14ac:dyDescent="0.3">
      <c r="G21" s="13"/>
      <c r="H21" s="13"/>
    </row>
    <row r="22" spans="1:14" x14ac:dyDescent="0.3">
      <c r="G22" s="13"/>
      <c r="H22" s="13"/>
      <c r="L22" s="24"/>
    </row>
    <row r="23" spans="1:14" x14ac:dyDescent="0.3"/>
  </sheetData>
  <customSheetViews>
    <customSheetView guid="{1AE140F9-A7C4-4796-B640-B5DF8B4440ED}" scale="75" topLeftCell="A4">
      <selection activeCell="C19" sqref="C19"/>
      <pageMargins left="0.51181102362204722" right="0.31496062992125984" top="0.74803149606299213" bottom="0.74803149606299213" header="0.31496062992125984" footer="0.31496062992125984"/>
      <pageSetup paperSize="9" scale="80" orientation="landscape" r:id="rId1"/>
    </customSheetView>
    <customSheetView guid="{6270691D-4399-450D-A34B-21C968407831}" scale="75">
      <selection activeCell="D10" sqref="D10"/>
      <pageMargins left="0.51181102362204722" right="0.31496062992125984" top="0.74803149606299213" bottom="0.74803149606299213" header="0.31496062992125984" footer="0.31496062992125984"/>
      <pageSetup paperSize="9" scale="80" orientation="landscape" r:id="rId2"/>
    </customSheetView>
    <customSheetView guid="{95967C61-7891-42D3-8CD9-FF6C816814EA}" scale="75">
      <selection activeCell="P6" sqref="P6"/>
      <pageMargins left="0.51181102362204722" right="0.31496062992125984" top="0.74803149606299213" bottom="0.74803149606299213" header="0.31496062992125984" footer="0.31496062992125984"/>
      <pageSetup paperSize="9" scale="80" orientation="landscape" r:id="rId3"/>
    </customSheetView>
    <customSheetView guid="{5A940876-203A-4A2C-9915-6CFA961C9F2D}" scale="75">
      <selection activeCell="F12" sqref="F12"/>
      <pageMargins left="0.51181102362204722" right="0.31496062992125984" top="0.74803149606299213" bottom="0.74803149606299213" header="0.31496062992125984" footer="0.31496062992125984"/>
      <pageSetup paperSize="9" scale="80" orientation="landscape" r:id="rId4"/>
    </customSheetView>
    <customSheetView guid="{B816C310-CB1B-431A-ABD9-365A999E3D83}" scale="75">
      <selection activeCell="T9" sqref="T9:T11"/>
      <pageMargins left="0.51181102362204722" right="0.31496062992125984" top="0.74803149606299213" bottom="0.74803149606299213" header="0.31496062992125984" footer="0.31496062992125984"/>
      <pageSetup paperSize="9" scale="80" orientation="landscape" r:id="rId5"/>
    </customSheetView>
    <customSheetView guid="{7B12130C-DE0B-404D-85EC-3831BE152113}" scale="75">
      <selection activeCell="A9" sqref="A9:XFD9"/>
      <pageMargins left="0.51181102362204722" right="0.31496062992125984" top="0.74803149606299213" bottom="0.74803149606299213" header="0.31496062992125984" footer="0.31496062992125984"/>
      <pageSetup paperSize="9" scale="80" orientation="landscape" r:id="rId6"/>
    </customSheetView>
  </customSheetViews>
  <mergeCells count="8">
    <mergeCell ref="B2:L2"/>
    <mergeCell ref="B3:L3"/>
    <mergeCell ref="B5:B6"/>
    <mergeCell ref="C5:C6"/>
    <mergeCell ref="D5:I5"/>
    <mergeCell ref="J5:J6"/>
    <mergeCell ref="K5:K6"/>
    <mergeCell ref="L5:L6"/>
  </mergeCells>
  <pageMargins left="0.51181102362204722" right="0.31496062992125984" top="0.74803149606299213" bottom="0.74803149606299213" header="0.31496062992125984" footer="0.31496062992125984"/>
  <pageSetup paperSize="9" scale="80" orientation="landscape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рейтинг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Кириллова О.Н.</dc:creator>
  <cp:lastModifiedBy>Кириллова О.Н.</cp:lastModifiedBy>
  <cp:lastPrinted>2022-05-27T07:04:41Z</cp:lastPrinted>
  <dcterms:created xsi:type="dcterms:W3CDTF">2020-07-17T08:22:54Z</dcterms:created>
  <dcterms:modified xsi:type="dcterms:W3CDTF">2022-05-27T10:29:10Z</dcterms:modified>
</cp:coreProperties>
</file>