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54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3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2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132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51.xml" ContentType="application/vnd.openxmlformats-officedocument.spreadsheetml.revisionLog+xml"/>
  <Override PartName="/xl/revisions/revisionLog42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42.xml" ContentType="application/vnd.openxmlformats-officedocument.spreadsheetml.revisionLog+xml"/>
  <Override PartName="/xl/revisions/revisionLog1321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114.xml" ContentType="application/vnd.openxmlformats-officedocument.spreadsheetml.revisionLog+xml"/>
  <Override PartName="/xl/revisions/revisionLog171.xml" ContentType="application/vnd.openxmlformats-officedocument.spreadsheetml.revisionLog+xml"/>
  <Override PartName="/xl/revisions/revisionLog181.xml" ContentType="application/vnd.openxmlformats-officedocument.spreadsheetml.revisionLog+xml"/>
  <Override PartName="/xl/revisions/revisionLog13212.xml" ContentType="application/vnd.openxmlformats-officedocument.spreadsheetml.revisionLog+xml"/>
  <Override PartName="/xl/revisions/revisionLog1351.xml" ContentType="application/vnd.openxmlformats-officedocument.spreadsheetml.revisionLog+xml"/>
  <Override PartName="/xl/revisions/revisionLog39.xml" ContentType="application/vnd.openxmlformats-officedocument.spreadsheetml.revisionLog+xml"/>
  <Override PartName="/xl/revisions/revisionLog137.xml" ContentType="application/vnd.openxmlformats-officedocument.spreadsheetml.revisionLog+xml"/>
  <Override PartName="/xl/revisions/revisionLog138.xml" ContentType="application/vnd.openxmlformats-officedocument.spreadsheetml.revisionLog+xml"/>
  <Override PartName="/xl/revisions/revisionLog139.xml" ContentType="application/vnd.openxmlformats-officedocument.spreadsheetml.revisionLog+xml"/>
  <Override PartName="/xl/revisions/revisionLog116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10.xml" ContentType="application/vnd.openxmlformats-officedocument.spreadsheetml.revisionLog+xml"/>
  <Override PartName="/xl/revisions/revisionLog1142.xml" ContentType="application/vnd.openxmlformats-officedocument.spreadsheetml.revisionLog+xml"/>
  <Override PartName="/xl/revisions/revisionLog161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12221111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20.xml" ContentType="application/vnd.openxmlformats-officedocument.spreadsheetml.revisionLog+xml"/>
  <Override PartName="/xl/revisions/revisionLog123.xml" ContentType="application/vnd.openxmlformats-officedocument.spreadsheetml.revisionLog+xml"/>
  <Override PartName="/xl/revisions/revisionLog13211.xml" ContentType="application/vnd.openxmlformats-officedocument.spreadsheetml.revisionLog+xml"/>
  <Override PartName="/xl/revisions/revisionLog1421.xml" ContentType="application/vnd.openxmlformats-officedocument.spreadsheetml.revisionLog+xml"/>
  <Override PartName="/xl/revisions/revisionLog124211.xml" ContentType="application/vnd.openxmlformats-officedocument.spreadsheetml.revisionLog+xml"/>
  <Override PartName="/xl/revisions/revisionLog11931.xml" ContentType="application/vnd.openxmlformats-officedocument.spreadsheetml.revisionLog+xml"/>
  <Override PartName="/xl/revisions/revisionLog53.xml" ContentType="application/vnd.openxmlformats-officedocument.spreadsheetml.revisionLog+xml"/>
  <Override PartName="/xl/revisions/revisionLog35.xml" ContentType="application/vnd.openxmlformats-officedocument.spreadsheetml.revisionLog+xml"/>
  <Override PartName="/xl/revisions/revisionLog1101.xml" ContentType="application/vnd.openxmlformats-officedocument.spreadsheetml.revisionLog+xml"/>
  <Override PartName="/xl/revisions/revisionLog132111.xml" ContentType="application/vnd.openxmlformats-officedocument.spreadsheetml.revisionLog+xml"/>
  <Override PartName="/xl/revisions/revisionLog14212.xml" ContentType="application/vnd.openxmlformats-officedocument.spreadsheetml.revisionLog+xml"/>
  <Override PartName="/xl/revisions/revisionLog1711.xml" ContentType="application/vnd.openxmlformats-officedocument.spreadsheetml.revisionLog+xml"/>
  <Override PartName="/xl/revisions/revisionLog182.xml" ContentType="application/vnd.openxmlformats-officedocument.spreadsheetml.revisionLog+xml"/>
  <Override PartName="/xl/revisions/revisionLog1381.xml" ContentType="application/vnd.openxmlformats-officedocument.spreadsheetml.revisionLog+xml"/>
  <Override PartName="/xl/revisions/revisionLog11421.xml" ContentType="application/vnd.openxmlformats-officedocument.spreadsheetml.revisionLog+xml"/>
  <Override PartName="/xl/revisions/revisionLog41.xml" ContentType="application/vnd.openxmlformats-officedocument.spreadsheetml.revisionLog+xml"/>
  <Override PartName="/xl/revisions/revisionLog1112.xml" ContentType="application/vnd.openxmlformats-officedocument.spreadsheetml.revisionLog+xml"/>
  <Override PartName="/xl/revisions/revisionLog1521.xml" ContentType="application/vnd.openxmlformats-officedocument.spreadsheetml.revisionLog+xml"/>
  <Override PartName="/xl/revisions/revisionLog43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4211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1192.xml" ContentType="application/vnd.openxmlformats-officedocument.spreadsheetml.revisionLog+xml"/>
  <Override PartName="/xl/revisions/revisionLog1231.xml" ContentType="application/vnd.openxmlformats-officedocument.spreadsheetml.revisionLog+xml"/>
  <Override PartName="/xl/revisions/revisionLog24.xml" ContentType="application/vnd.openxmlformats-officedocument.spreadsheetml.revisionLog+xml"/>
  <Override PartName="/xl/revisions/revisionLog1241.xml" ContentType="application/vnd.openxmlformats-officedocument.spreadsheetml.revisionLog+xml"/>
  <Override PartName="/xl/revisions/revisionLog1252.xml" ContentType="application/vnd.openxmlformats-officedocument.spreadsheetml.revisionLog+xml"/>
  <Override PartName="/xl/revisions/revisionLog48.xml" ContentType="application/vnd.openxmlformats-officedocument.spreadsheetml.revisionLog+xml"/>
  <Override PartName="/xl/revisions/revisionLog1821.xml" ContentType="application/vnd.openxmlformats-officedocument.spreadsheetml.revisionLog+xml"/>
  <Override PartName="/xl/revisions/revisionLog11011.xml" ContentType="application/vnd.openxmlformats-officedocument.spreadsheetml.revisionLog+xml"/>
  <Override PartName="/xl/revisions/revisionLog172.xml" ContentType="application/vnd.openxmlformats-officedocument.spreadsheetml.revisionLog+xml"/>
  <Override PartName="/xl/revisions/revisionLog142111.xml" ContentType="application/vnd.openxmlformats-officedocument.spreadsheetml.revisionLog+xml"/>
  <Override PartName="/xl/revisions/revisionLog40.xml" ContentType="application/vnd.openxmlformats-officedocument.spreadsheetml.revisionLog+xml"/>
  <Override PartName="/xl/revisions/revisionLog114211.xml" ContentType="application/vnd.openxmlformats-officedocument.spreadsheetml.revisionLog+xml"/>
  <Override PartName="/xl/revisions/revisionLog119.xml" ContentType="application/vnd.openxmlformats-officedocument.spreadsheetml.revisionLog+xml"/>
  <Override PartName="/xl/revisions/revisionLog122.xml" ContentType="application/vnd.openxmlformats-officedocument.spreadsheetml.revisionLog+xml"/>
  <Override PartName="/xl/revisions/revisionLog11121.xml" ContentType="application/vnd.openxmlformats-officedocument.spreadsheetml.revisionLog+xml"/>
  <Override PartName="/xl/revisions/revisionLog113.xml" ContentType="application/vnd.openxmlformats-officedocument.spreadsheetml.revisionLog+xml"/>
  <Override PartName="/xl/revisions/revisionLog115.xml" ContentType="application/vnd.openxmlformats-officedocument.spreadsheetml.revisionLog+xml"/>
  <Override PartName="/xl/revisions/revisionLog117.xml" ContentType="application/vnd.openxmlformats-officedocument.spreadsheetml.revisionLog+xml"/>
  <Override PartName="/xl/revisions/revisionLog112.xml" ContentType="application/vnd.openxmlformats-officedocument.spreadsheetml.revisionLog+xml"/>
  <Override PartName="/xl/revisions/revisionLog126.xml" ContentType="application/vnd.openxmlformats-officedocument.spreadsheetml.revisionLog+xml"/>
  <Override PartName="/xl/revisions/revisionLog129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251.xml" ContentType="application/vnd.openxmlformats-officedocument.spreadsheetml.revisionLog+xml"/>
  <Override PartName="/xl/revisions/revisionLog12411.xml" ContentType="application/vnd.openxmlformats-officedocument.spreadsheetml.revisionLog+xml"/>
  <Override PartName="/xl/revisions/revisionLog191.xml" ContentType="application/vnd.openxmlformats-officedocument.spreadsheetml.revisionLog+xml"/>
  <Override PartName="/xl/revisions/revisionLog1291.xml" ContentType="application/vnd.openxmlformats-officedocument.spreadsheetml.revisionLog+xml"/>
  <Override PartName="/xl/revisions/revisionLog1421111.xml" ContentType="application/vnd.openxmlformats-officedocument.spreadsheetml.revisionLog+xml"/>
  <Override PartName="/xl/revisions/revisionLog33.xml" ContentType="application/vnd.openxmlformats-officedocument.spreadsheetml.revisionLog+xml"/>
  <Override PartName="/xl/revisions/revisionLog143.xml" ContentType="application/vnd.openxmlformats-officedocument.spreadsheetml.revisionLog+xml"/>
  <Override PartName="/xl/revisions/revisionLog1721.xml" ContentType="application/vnd.openxmlformats-officedocument.spreadsheetml.revisionLog+xml"/>
  <Override PartName="/xl/revisions/revisionLog1822.xml" ContentType="application/vnd.openxmlformats-officedocument.spreadsheetml.revisionLog+xml"/>
  <Override PartName="/xl/revisions/revisionLog11012.xml" ContentType="application/vnd.openxmlformats-officedocument.spreadsheetml.revisionLog+xml"/>
  <Override PartName="/xl/revisions/revisionLog36.xml" ContentType="application/vnd.openxmlformats-officedocument.spreadsheetml.revisionLog+xml"/>
  <Override PartName="/xl/revisions/revisionLog44.xml" ContentType="application/vnd.openxmlformats-officedocument.spreadsheetml.revisionLog+xml"/>
  <Override PartName="/xl/revisions/revisionLog1171.xml" ContentType="application/vnd.openxmlformats-officedocument.spreadsheetml.revisionLog+xml"/>
  <Override PartName="/xl/revisions/revisionLog111211.xml" ContentType="application/vnd.openxmlformats-officedocument.spreadsheetml.revisionLog+xml"/>
  <Override PartName="/xl/revisions/revisionLog1131.xml" ContentType="application/vnd.openxmlformats-officedocument.spreadsheetml.revisionLog+xml"/>
  <Override PartName="/xl/revisions/revisionLog1152.xml" ContentType="application/vnd.openxmlformats-officedocument.spreadsheetml.revisionLog+xml"/>
  <Override PartName="/xl/revisions/revisionLog49.xml" ContentType="application/vnd.openxmlformats-officedocument.spreadsheetml.revisionLog+xml"/>
  <Override PartName="/xl/revisions/revisionLog1262.xml" ContentType="application/vnd.openxmlformats-officedocument.spreadsheetml.revisionLog+xml"/>
  <Override PartName="/xl/revisions/revisionLog1611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1271.xml" ContentType="application/vnd.openxmlformats-officedocument.spreadsheetml.revisionLog+xml"/>
  <Override PartName="/xl/revisions/revisionLog1261.xml" ContentType="application/vnd.openxmlformats-officedocument.spreadsheetml.revisionLog+xml"/>
  <Override PartName="/xl/revisions/revisionLog11613.xml" ContentType="application/vnd.openxmlformats-officedocument.spreadsheetml.revisionLog+xml"/>
  <Override PartName="/xl/revisions/revisionLog1251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10121.xml" ContentType="application/vnd.openxmlformats-officedocument.spreadsheetml.revisionLog+xml"/>
  <Override PartName="/xl/revisions/revisionLog34.xml" ContentType="application/vnd.openxmlformats-officedocument.spreadsheetml.revisionLog+xml"/>
  <Override PartName="/xl/revisions/revisionLog18221.xml" ContentType="application/vnd.openxmlformats-officedocument.spreadsheetml.revisionLog+xml"/>
  <Override PartName="/xl/revisions/revisionLog1281.xml" ContentType="application/vnd.openxmlformats-officedocument.spreadsheetml.revisionLog+xml"/>
  <Override PartName="/xl/revisions/revisionLog12621.xml" ContentType="application/vnd.openxmlformats-officedocument.spreadsheetml.revisionLog+xml"/>
  <Override PartName="/xl/revisions/revisionLog17211.xml" ContentType="application/vnd.openxmlformats-officedocument.spreadsheetml.revisionLog+xml"/>
  <Override PartName="/xl/revisions/revisionLog37.xml" ContentType="application/vnd.openxmlformats-officedocument.spreadsheetml.revisionLog+xml"/>
  <Override PartName="/xl/revisions/revisionLog1112111.xml" ContentType="application/vnd.openxmlformats-officedocument.spreadsheetml.revisionLog+xml"/>
  <Override PartName="/xl/revisions/revisionLog11521.xml" ContentType="application/vnd.openxmlformats-officedocument.spreadsheetml.revisionLog+xml"/>
  <Override PartName="/xl/revisions/revisionLog11711.xml" ContentType="application/vnd.openxmlformats-officedocument.spreadsheetml.revisionLog+xml"/>
  <Override PartName="/xl/revisions/revisionLog1191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6111.xml" ContentType="application/vnd.openxmlformats-officedocument.spreadsheetml.revisionLog+xml"/>
  <Override PartName="/xl/revisions/revisionLog1301.xml" ContentType="application/vnd.openxmlformats-officedocument.spreadsheetml.revisionLog+xml"/>
  <Override PartName="/xl/revisions/revisionLog1222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2711.xml" ContentType="application/vnd.openxmlformats-officedocument.spreadsheetml.revisionLog+xml"/>
  <Override PartName="/xl/revisions/revisionLog1121.xml" ContentType="application/vnd.openxmlformats-officedocument.spreadsheetml.revisionLog+xml"/>
  <Override PartName="/xl/revisions/revisionLog46.xml" ContentType="application/vnd.openxmlformats-officedocument.spreadsheetml.revisionLog+xml"/>
  <Override PartName="/xl/revisions/revisionLog11121111.xml" ContentType="application/vnd.openxmlformats-officedocument.spreadsheetml.revisionLog+xml"/>
  <Override PartName="/xl/revisions/revisionLog1102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3011.xml" ContentType="application/vnd.openxmlformats-officedocument.spreadsheetml.revisionLog+xml"/>
  <Override PartName="/xl/revisions/revisionLog127.xml" ContentType="application/vnd.openxmlformats-officedocument.spreadsheetml.revisionLog+xml"/>
  <Override PartName="/xl/revisions/revisionLog128.xml" ContentType="application/vnd.openxmlformats-officedocument.spreadsheetml.revisionLog+xml"/>
  <Override PartName="/xl/revisions/revisionLog172111.xml" ContentType="application/vnd.openxmlformats-officedocument.spreadsheetml.revisionLog+xml"/>
  <Override PartName="/xl/revisions/revisionLog115211.xml" ContentType="application/vnd.openxmlformats-officedocument.spreadsheetml.revisionLog+xml"/>
  <Override PartName="/xl/revisions/revisionLog111211111.xml" ContentType="application/vnd.openxmlformats-officedocument.spreadsheetml.revisionLog+xml"/>
  <Override PartName="/xl/revisions/revisionLog1132.xml" ContentType="application/vnd.openxmlformats-officedocument.spreadsheetml.revisionLog+xml"/>
  <Override PartName="/xl/revisions/revisionLog117111.xml" ContentType="application/vnd.openxmlformats-officedocument.spreadsheetml.revisionLog+xml"/>
  <Override PartName="/xl/revisions/revisionLog119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29.xml" ContentType="application/vnd.openxmlformats-officedocument.spreadsheetml.revisionLog+xml"/>
  <Override PartName="/xl/revisions/revisionLog12811.xml" ContentType="application/vnd.openxmlformats-officedocument.spreadsheetml.revisionLog+xml"/>
  <Override PartName="/xl/revisions/revisionLog152.xml" ContentType="application/vnd.openxmlformats-officedocument.spreadsheetml.revisionLog+xml"/>
  <Override PartName="/xl/revisions/revisionLog1911.xml" ContentType="application/vnd.openxmlformats-officedocument.spreadsheetml.revisionLog+xml"/>
  <Override PartName="/xl/revisions/revisionLog121111.xml" ContentType="application/vnd.openxmlformats-officedocument.spreadsheetml.revisionLog+xml"/>
  <Override PartName="/xl/revisions/revisionLog11211.xml" ContentType="application/vnd.openxmlformats-officedocument.spreadsheetml.revisionLog+xml"/>
  <Override PartName="/xl/revisions/revisionLog118.xml" ContentType="application/vnd.openxmlformats-officedocument.spreadsheetml.revisionLog+xml"/>
  <Override PartName="/xl/revisions/revisionLog50.xml" ContentType="application/vnd.openxmlformats-officedocument.spreadsheetml.revisionLog+xml"/>
  <Override PartName="/xl/revisions/revisionLog111212.xml" ContentType="application/vnd.openxmlformats-officedocument.spreadsheetml.revisionLog+xml"/>
  <Override PartName="/xl/revisions/revisionLog1282.xml" ContentType="application/vnd.openxmlformats-officedocument.spreadsheetml.revisionLog+xml"/>
  <Override PartName="/xl/revisions/revisionLog1272.xml" ContentType="application/vnd.openxmlformats-officedocument.spreadsheetml.revisionLog+xml"/>
  <Override PartName="/xl/revisions/revisionLog12911.xml" ContentType="application/vnd.openxmlformats-officedocument.spreadsheetml.revisionLog+xml"/>
  <Override PartName="/xl/revisions/revisionLog11921.xml" ContentType="application/vnd.openxmlformats-officedocument.spreadsheetml.revisionLog+xml"/>
  <Override PartName="/xl/revisions/revisionLog1211111.xml" ContentType="application/vnd.openxmlformats-officedocument.spreadsheetml.revisionLog+xml"/>
  <Override PartName="/xl/revisions/revisionLog38.xml" ContentType="application/vnd.openxmlformats-officedocument.spreadsheetml.revisionLog+xml"/>
  <Override PartName="/xl/revisions/revisionLog1112121.xml" ContentType="application/vnd.openxmlformats-officedocument.spreadsheetml.revisionLog+xml"/>
  <Override PartName="/xl/revisions/revisionLog11321.xml" ContentType="application/vnd.openxmlformats-officedocument.spreadsheetml.revisionLog+xml"/>
  <Override PartName="/xl/revisions/revisionLog1152111.xml" ContentType="application/vnd.openxmlformats-officedocument.spreadsheetml.revisionLog+xml"/>
  <Override PartName="/xl/revisions/revisionLog1173.xml" ContentType="application/vnd.openxmlformats-officedocument.spreadsheetml.revisionLog+xml"/>
  <Override PartName="/xl/revisions/revisionLog1212.xml" ContentType="application/vnd.openxmlformats-officedocument.spreadsheetml.revisionLog+xml"/>
  <Override PartName="/xl/revisions/revisionLog12221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125.xml" ContentType="application/vnd.openxmlformats-officedocument.spreadsheetml.revisionLog+xml"/>
  <Override PartName="/xl/revisions/revisionLog124.xml" ContentType="application/vnd.openxmlformats-officedocument.spreadsheetml.revisionLog+xml"/>
  <Override PartName="/xl/revisions/revisionLog122211.xml" ContentType="application/vnd.openxmlformats-officedocument.spreadsheetml.revisionLog+xml"/>
  <Override PartName="/xl/revisions/revisionLog1161.xml" ContentType="application/vnd.openxmlformats-officedocument.spreadsheetml.revisionLog+xml"/>
  <Override PartName="/xl/revisions/revisionLog12121.xml" ContentType="application/vnd.openxmlformats-officedocument.spreadsheetml.revisionLog+xml"/>
  <Override PartName="/xl/revisions/revisionLog1181.xml" ContentType="application/vnd.openxmlformats-officedocument.spreadsheetml.revisionLog+xml"/>
  <Override PartName="/xl/revisions/revisionLog47.xml" ContentType="application/vnd.openxmlformats-officedocument.spreadsheetml.revisionLog+xml"/>
  <Override PartName="/xl/revisions/revisionLog1114.xml" ContentType="application/vnd.openxmlformats-officedocument.spreadsheetml.revisionLog+xml"/>
  <Override PartName="/xl/revisions/revisionLog130.xml" ContentType="application/vnd.openxmlformats-officedocument.spreadsheetml.revisionLog+xml"/>
  <Override PartName="/xl/revisions/revisionLog133.xml" ContentType="application/vnd.openxmlformats-officedocument.spreadsheetml.revisionLog+xml"/>
  <Override PartName="/xl/revisions/revisionLog30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11612.xml" ContentType="application/vnd.openxmlformats-officedocument.spreadsheetml.revisionLog+xml"/>
  <Override PartName="/xl/revisions/revisionLog1302.xml" ContentType="application/vnd.openxmlformats-officedocument.spreadsheetml.revisionLog+xml"/>
  <Override PartName="/xl/revisions/revisionLog11021.xml" ContentType="application/vnd.openxmlformats-officedocument.spreadsheetml.revisionLog+xml"/>
  <Override PartName="/xl/revisions/revisionLog113211.xml" ContentType="application/vnd.openxmlformats-officedocument.spreadsheetml.revisionLog+xml"/>
  <Override PartName="/xl/revisions/revisionLog11521111.xml" ContentType="application/vnd.openxmlformats-officedocument.spreadsheetml.revisionLog+xml"/>
  <Override PartName="/xl/revisions/revisionLog11731.xml" ContentType="application/vnd.openxmlformats-officedocument.spreadsheetml.revisionLog+xml"/>
  <Override PartName="/xl/revisions/revisionLog1193.xml" ContentType="application/vnd.openxmlformats-officedocument.spreadsheetml.revisionLog+xml"/>
  <Override PartName="/xl/revisions/revisionLog121211.xml" ContentType="application/vnd.openxmlformats-officedocument.spreadsheetml.revisionLog+xml"/>
  <Override PartName="/xl/revisions/revisionLog1222111.xml" ContentType="application/vnd.openxmlformats-officedocument.spreadsheetml.revisionLog+xml"/>
  <Override PartName="/xl/revisions/revisionLog116121.xml" ContentType="application/vnd.openxmlformats-officedocument.spreadsheetml.revisionLog+xml"/>
  <Override PartName="/xl/revisions/revisionLog45.xml" ContentType="application/vnd.openxmlformats-officedocument.spreadsheetml.revisionLog+xml"/>
  <Override PartName="/xl/revisions/revisionLog12221111.xml" ContentType="application/vnd.openxmlformats-officedocument.spreadsheetml.revisionLog+xml"/>
  <Override PartName="/xl/revisions/revisionLog1212111.xml" ContentType="application/vnd.openxmlformats-officedocument.spreadsheetml.revisionLog+xml"/>
  <Override PartName="/xl/revisions/revisionLog19111.xml" ContentType="application/vnd.openxmlformats-officedocument.spreadsheetml.revisionLog+xml"/>
  <Override PartName="/xl/revisions/revisionLog51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12821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12721.xml" ContentType="application/vnd.openxmlformats-officedocument.spreadsheetml.revisionLog+xml"/>
  <Override PartName="/xl/revisions/revisionLog126211.xml" ContentType="application/vnd.openxmlformats-officedocument.spreadsheetml.revisionLog+xml"/>
  <Override PartName="/xl/revisions/revisionLog15211.xml" ContentType="application/vnd.openxmlformats-officedocument.spreadsheetml.revisionLog+xml"/>
  <Override PartName="/xl/revisions/revisionLog134.xml" ContentType="application/vnd.openxmlformats-officedocument.spreadsheetml.revisionLog+xml"/>
  <Override PartName="/xl/revisions/revisionLog117311.xml" ContentType="application/vnd.openxmlformats-officedocument.spreadsheetml.revisionLog+xml"/>
  <Override PartName="/xl/revisions/revisionLog1341.xml" ContentType="application/vnd.openxmlformats-officedocument.spreadsheetml.revisionLog+xml"/>
  <Override PartName="/xl/revisions/revisionLog13021.xml" ContentType="application/vnd.openxmlformats-officedocument.spreadsheetml.revisionLog+xml"/>
  <Override PartName="/xl/revisions/revisionLog1132111.xml" ContentType="application/vnd.openxmlformats-officedocument.spreadsheetml.revisionLog+xml"/>
  <Override PartName="/xl/revisions/revisionLog12121111.xml" ContentType="application/vnd.openxmlformats-officedocument.spreadsheetml.revisionLog+xml"/>
  <Override PartName="/xl/revisions/revisionLog122211111.xml" ContentType="application/vnd.openxmlformats-officedocument.spreadsheetml.revisionLog+xml"/>
  <Override PartName="/xl/revisions/revisionLog121211111.xml" ContentType="application/vnd.openxmlformats-officedocument.spreadsheetml.revisionLog+xml"/>
  <Override PartName="/xl/revisions/revisionLog117312.xml" ContentType="application/vnd.openxmlformats-officedocument.spreadsheetml.revisionLog+xml"/>
  <Override PartName="/xl/revisions/revisionLog135.xml" ContentType="application/vnd.openxmlformats-officedocument.spreadsheetml.revisionLog+xml"/>
  <Override PartName="/xl/revisions/revisionLog1242.xml" ContentType="application/vnd.openxmlformats-officedocument.spreadsheetml.revisionLog+xml"/>
  <Override PartName="/xl/revisions/revisionLog136.xml" ContentType="application/vnd.openxmlformats-officedocument.spreadsheetml.revisionLog+xml"/>
  <Override PartName="/xl/revisions/revisionLog1113.xml" ContentType="application/vnd.openxmlformats-officedocument.spreadsheetml.revisionLog+xml"/>
  <Override PartName="/xl/revisions/revisionLog13411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210.xml" ContentType="application/vnd.openxmlformats-officedocument.spreadsheetml.revisionLog+xml"/>
  <Override PartName="/xl/revisions/revisionLog52.xml" ContentType="application/vnd.openxmlformats-officedocument.spreadsheetml.revisionLog+xml"/>
  <Override PartName="/xl/revisions/revisionLog1431.xml" ContentType="application/vnd.openxmlformats-officedocument.spreadsheetml.revisionLog+xml"/>
  <Override PartName="/xl/revisions/revisionLog1213.xml" ContentType="application/vnd.openxmlformats-officedocument.spreadsheetml.revisionLog+xml"/>
  <Override PartName="/xl/revisions/revisionLog11932.xml" ContentType="application/vnd.openxmlformats-officedocument.spreadsheetml.revisionLog+xml"/>
  <Override PartName="/xl/revisions/revisionLog115211111.xml" ContentType="application/vnd.openxmlformats-officedocument.spreadsheetml.revisionLog+xml"/>
  <Override PartName="/xl/revisions/revisionLog1361.xml" ContentType="application/vnd.openxmlformats-officedocument.spreadsheetml.revisionLog+xml"/>
  <Override PartName="/xl/revisions/revisionLog12421.xml" ContentType="application/vnd.openxmlformats-officedocument.spreadsheetml.revisionLog+xml"/>
  <Override PartName="/xl/revisions/revisionLog11131.xml" ContentType="application/vnd.openxmlformats-officedocument.spreadsheetml.revisionLog+xml"/>
  <Override PartName="/xl/revisions/revisionLog183.xml" ContentType="application/vnd.openxmlformats-officedocument.spreadsheetml.revisionLog+xml"/>
  <Override PartName="/xl/revisions/revisionLog1212111111.xml" ContentType="application/vnd.openxmlformats-officedocument.spreadsheetml.revisionLog+xml"/>
  <Override PartName="/xl/revisions/revisionLog162.xml" ContentType="application/vnd.openxmlformats-officedocument.spreadsheetml.revisionLog+xml"/>
  <Override PartName="/xl/revisions/revisionLog32.xml" ContentType="application/vnd.openxmlformats-officedocument.spreadsheetml.revisionLog+xml"/>
  <Override PartName="/xl/revisions/revisionLog26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!!!\"/>
    </mc:Choice>
  </mc:AlternateContent>
  <bookViews>
    <workbookView xWindow="0" yWindow="0" windowWidth="23040" windowHeight="9615"/>
  </bookViews>
  <sheets>
    <sheet name="расчет показателей" sheetId="1" r:id="rId1"/>
  </sheets>
  <definedNames>
    <definedName name="_xlnm._FilterDatabase" localSheetId="0" hidden="1">'расчет показателей'!$A$5:$M$5</definedName>
    <definedName name="Z_04550604_4025_4CE7_901A_31E9AABD17C1_.wvu.FilterData" localSheetId="0" hidden="1">'расчет показателей'!$A$5:$M$5</definedName>
    <definedName name="Z_05FBBA01_CF9B_4970_8163_8D059FAABF92_.wvu.Cols" localSheetId="0" hidden="1">'расчет показателей'!$A:$A</definedName>
    <definedName name="Z_05FBBA01_CF9B_4970_8163_8D059FAABF92_.wvu.FilterData" localSheetId="0" hidden="1">'расчет показателей'!$A$5:$M$5</definedName>
    <definedName name="Z_05FBBA01_CF9B_4970_8163_8D059FAABF92_.wvu.PrintArea" localSheetId="0" hidden="1">'расчет показателей'!$B$1:$M$139</definedName>
    <definedName name="Z_05FBBA01_CF9B_4970_8163_8D059FAABF92_.wvu.PrintTitles" localSheetId="0" hidden="1">'расчет показателей'!$4:$5</definedName>
    <definedName name="Z_0DE9F4A8_FDB5_4305_B1EF_C452A0DD9EC5_.wvu.Cols" localSheetId="0" hidden="1">'расчет показателей'!$A:$A</definedName>
    <definedName name="Z_0DE9F4A8_FDB5_4305_B1EF_C452A0DD9EC5_.wvu.PrintArea" localSheetId="0" hidden="1">'расчет показателей'!$B$1:$M$139</definedName>
    <definedName name="Z_0DE9F4A8_FDB5_4305_B1EF_C452A0DD9EC5_.wvu.PrintTitles" localSheetId="0" hidden="1">'расчет показателей'!$4:$5</definedName>
    <definedName name="Z_1D7572E2_CBE9_4796_9D20_5AF7A371ED3A_.wvu.Cols" localSheetId="0" hidden="1">'расчет показателей'!$A:$A</definedName>
    <definedName name="Z_1D7572E2_CBE9_4796_9D20_5AF7A371ED3A_.wvu.PrintTitles" localSheetId="0" hidden="1">'расчет показателей'!$4:$4</definedName>
    <definedName name="Z_306F3304_C964_4849_9870_E01DFAD710FD_.wvu.Cols" localSheetId="0" hidden="1">'расчет показателей'!$A:$A</definedName>
    <definedName name="Z_306F3304_C964_4849_9870_E01DFAD710FD_.wvu.PrintTitles" localSheetId="0" hidden="1">'расчет показателей'!$4:$4</definedName>
    <definedName name="Z_3E3AC9F5_5CB4_40A1_A80B_A34428C98A7B_.wvu.Cols" localSheetId="0" hidden="1">'расчет показателей'!$A:$A</definedName>
    <definedName name="Z_3E3AC9F5_5CB4_40A1_A80B_A34428C98A7B_.wvu.PrintTitles" localSheetId="0" hidden="1">'расчет показателей'!$4:$4</definedName>
    <definedName name="Z_47889950_1476_43FB_96B2_E20FF0535EE6_.wvu.Cols" localSheetId="0" hidden="1">'расчет показателей'!$A:$A</definedName>
    <definedName name="Z_47889950_1476_43FB_96B2_E20FF0535EE6_.wvu.PrintArea" localSheetId="0" hidden="1">'расчет показателей'!$B$1:$M$139</definedName>
    <definedName name="Z_47889950_1476_43FB_96B2_E20FF0535EE6_.wvu.PrintTitles" localSheetId="0" hidden="1">'расчет показателей'!$4:$5</definedName>
    <definedName name="Z_50E32411_6016_4FAE_B468_7E004591F0E9_.wvu.FilterData" localSheetId="0" hidden="1">'расчет показателей'!$A$5:$M$5</definedName>
    <definedName name="Z_5220E8A5_06E0_4684_AC14_F50C5A958EB9_.wvu.Cols" localSheetId="0" hidden="1">'расчет показателей'!$A:$A</definedName>
    <definedName name="Z_5220E8A5_06E0_4684_AC14_F50C5A958EB9_.wvu.FilterData" localSheetId="0" hidden="1">'расчет показателей'!$A$5:$M$5</definedName>
    <definedName name="Z_5220E8A5_06E0_4684_AC14_F50C5A958EB9_.wvu.PrintArea" localSheetId="0" hidden="1">'расчет показателей'!$B$1:$M$139</definedName>
    <definedName name="Z_5220E8A5_06E0_4684_AC14_F50C5A958EB9_.wvu.PrintTitles" localSheetId="0" hidden="1">'расчет показателей'!$4:$5</definedName>
    <definedName name="Z_5E382737_190D_413F_8B00_6E0774A78621_.wvu.Cols" localSheetId="0" hidden="1">'расчет показателей'!$A:$A</definedName>
    <definedName name="Z_5E382737_190D_413F_8B00_6E0774A78621_.wvu.FilterData" localSheetId="0" hidden="1">'расчет показателей'!$A$5:$M$5</definedName>
    <definedName name="Z_5E382737_190D_413F_8B00_6E0774A78621_.wvu.PrintArea" localSheetId="0" hidden="1">'расчет показателей'!$B$1:$M$139</definedName>
    <definedName name="Z_5E382737_190D_413F_8B00_6E0774A78621_.wvu.PrintTitles" localSheetId="0" hidden="1">'расчет показателей'!$4:$5</definedName>
    <definedName name="Z_5FED9768_4FC5_4CE6_B17D_562AC1A239DD_.wvu.Cols" localSheetId="0" hidden="1">'расчет показателей'!$A:$A</definedName>
    <definedName name="Z_5FED9768_4FC5_4CE6_B17D_562AC1A239DD_.wvu.PrintArea" localSheetId="0" hidden="1">'расчет показателей'!$B$1:$M$139</definedName>
    <definedName name="Z_5FED9768_4FC5_4CE6_B17D_562AC1A239DD_.wvu.PrintTitles" localSheetId="0" hidden="1">'расчет показателей'!$4:$5</definedName>
    <definedName name="Z_610D9673_3FCB_43CB_AC0A_0E634877818E_.wvu.Cols" localSheetId="0" hidden="1">'расчет показателей'!$A:$A</definedName>
    <definedName name="Z_610D9673_3FCB_43CB_AC0A_0E634877818E_.wvu.PrintTitles" localSheetId="0" hidden="1">'расчет показателей'!$4:$4</definedName>
    <definedName name="Z_639A068B_19CF_4587_A7C4_AD6737D04EC1_.wvu.FilterData" localSheetId="0" hidden="1">'расчет показателей'!$A$5:$M$5</definedName>
    <definedName name="Z_7686EE8C_3B7C_4C80_BBB5_BA204AF0E3D5_.wvu.Cols" localSheetId="0" hidden="1">'расчет показателей'!$A:$A</definedName>
    <definedName name="Z_7686EE8C_3B7C_4C80_BBB5_BA204AF0E3D5_.wvu.PrintTitles" localSheetId="0" hidden="1">'расчет показателей'!$4:$4</definedName>
    <definedName name="Z_7EDE2257_86B0_4F19_A3FD_9F9F96AE97CC_.wvu.Cols" localSheetId="0" hidden="1">'расчет показателей'!$A:$A</definedName>
    <definedName name="Z_7EDE2257_86B0_4F19_A3FD_9F9F96AE97CC_.wvu.PrintArea" localSheetId="0" hidden="1">'расчет показателей'!$B$1:$M$139</definedName>
    <definedName name="Z_7EDE2257_86B0_4F19_A3FD_9F9F96AE97CC_.wvu.PrintTitles" localSheetId="0" hidden="1">'расчет показателей'!$4:$5</definedName>
    <definedName name="Z_7F903BC0_689C_4D56_8946_FDBC441FE38F_.wvu.FilterData" localSheetId="0" hidden="1">'расчет показателей'!$A$5:$M$5</definedName>
    <definedName name="Z_81001CE1_44EA_44BD_B003_9007732EE26A_.wvu.Cols" localSheetId="0" hidden="1">'расчет показателей'!$A:$A</definedName>
    <definedName name="Z_81001CE1_44EA_44BD_B003_9007732EE26A_.wvu.PrintTitles" localSheetId="0" hidden="1">'расчет показателей'!$4:$4</definedName>
    <definedName name="Z_8C812597_ECE5_42DC_99FF_99B6BEA25BF4_.wvu.Cols" localSheetId="0" hidden="1">'расчет показателей'!$A:$A</definedName>
    <definedName name="Z_8C812597_ECE5_42DC_99FF_99B6BEA25BF4_.wvu.FilterData" localSheetId="0" hidden="1">'расчет показателей'!$A$5:$M$5</definedName>
    <definedName name="Z_8C812597_ECE5_42DC_99FF_99B6BEA25BF4_.wvu.PrintArea" localSheetId="0" hidden="1">'расчет показателей'!$B$1:$M$139</definedName>
    <definedName name="Z_8C812597_ECE5_42DC_99FF_99B6BEA25BF4_.wvu.PrintTitles" localSheetId="0" hidden="1">'расчет показателей'!$4:$5</definedName>
    <definedName name="Z_8D69FC79_A59C_4BCA_9394_DF4079B4A0AE_.wvu.Cols" localSheetId="0" hidden="1">'расчет показателей'!$A:$A</definedName>
    <definedName name="Z_8D69FC79_A59C_4BCA_9394_DF4079B4A0AE_.wvu.FilterData" localSheetId="0" hidden="1">'расчет показателей'!$A$5:$M$5</definedName>
    <definedName name="Z_8D69FC79_A59C_4BCA_9394_DF4079B4A0AE_.wvu.PrintArea" localSheetId="0" hidden="1">'расчет показателей'!$B$1:$M$139</definedName>
    <definedName name="Z_8D69FC79_A59C_4BCA_9394_DF4079B4A0AE_.wvu.PrintTitles" localSheetId="0" hidden="1">'расчет показателей'!$4:$5</definedName>
    <definedName name="Z_903374AF_E8D7_4191_9CE7_B0B71AE68B41_.wvu.Cols" localSheetId="0" hidden="1">'расчет показателей'!$A:$A</definedName>
    <definedName name="Z_903374AF_E8D7_4191_9CE7_B0B71AE68B41_.wvu.PrintArea" localSheetId="0" hidden="1">'расчет показателей'!$B$1:$M$139</definedName>
    <definedName name="Z_903374AF_E8D7_4191_9CE7_B0B71AE68B41_.wvu.PrintTitles" localSheetId="0" hidden="1">'расчет показателей'!$4:$5</definedName>
    <definedName name="Z_91725105_6813_4743_906F_2F079BE37104_.wvu.Cols" localSheetId="0" hidden="1">'расчет показателей'!$A:$A</definedName>
    <definedName name="Z_91725105_6813_4743_906F_2F079BE37104_.wvu.FilterData" localSheetId="0" hidden="1">'расчет показателей'!$A$5:$M$5</definedName>
    <definedName name="Z_91725105_6813_4743_906F_2F079BE37104_.wvu.PrintArea" localSheetId="0" hidden="1">'расчет показателей'!$B$1:$M$139</definedName>
    <definedName name="Z_91725105_6813_4743_906F_2F079BE37104_.wvu.PrintTitles" localSheetId="0" hidden="1">'расчет показателей'!$4:$5</definedName>
    <definedName name="Z_9380B4D5_3D30_47C3_B3A4_FD838485764A_.wvu.Cols" localSheetId="0" hidden="1">'расчет показателей'!$A:$A</definedName>
    <definedName name="Z_9380B4D5_3D30_47C3_B3A4_FD838485764A_.wvu.FilterData" localSheetId="0" hidden="1">'расчет показателей'!$A$5:$M$5</definedName>
    <definedName name="Z_9380B4D5_3D30_47C3_B3A4_FD838485764A_.wvu.PrintArea" localSheetId="0" hidden="1">'расчет показателей'!$B$1:$M$139</definedName>
    <definedName name="Z_9380B4D5_3D30_47C3_B3A4_FD838485764A_.wvu.PrintTitles" localSheetId="0" hidden="1">'расчет показателей'!$4:$5</definedName>
    <definedName name="Z_93DAE15D_5AB5_4A8F_B7B6_622C190FF562_.wvu.Cols" localSheetId="0" hidden="1">'расчет показателей'!$A:$A</definedName>
    <definedName name="Z_93DAE15D_5AB5_4A8F_B7B6_622C190FF562_.wvu.FilterData" localSheetId="0" hidden="1">'расчет показателей'!$A$5:$M$5</definedName>
    <definedName name="Z_93DAE15D_5AB5_4A8F_B7B6_622C190FF562_.wvu.PrintArea" localSheetId="0" hidden="1">'расчет показателей'!$B$1:$M$139</definedName>
    <definedName name="Z_93DAE15D_5AB5_4A8F_B7B6_622C190FF562_.wvu.PrintTitles" localSheetId="0" hidden="1">'расчет показателей'!$4:$5</definedName>
    <definedName name="Z_94D0CC99_2338_40D3_AD38_9716A1D5B08F_.wvu.Cols" localSheetId="0" hidden="1">'расчет показателей'!$A:$A</definedName>
    <definedName name="Z_94D0CC99_2338_40D3_AD38_9716A1D5B08F_.wvu.PrintTitles" localSheetId="0" hidden="1">'расчет показателей'!$4:$4</definedName>
    <definedName name="Z_9DC29FFA_E86F_4CDE_BB5A_4FB364921DDB_.wvu.Cols" localSheetId="0" hidden="1">'расчет показателей'!$A:$A</definedName>
    <definedName name="Z_9DC29FFA_E86F_4CDE_BB5A_4FB364921DDB_.wvu.PrintTitles" localSheetId="0" hidden="1">'расчет показателей'!$4:$4</definedName>
    <definedName name="Z_A19AE8F5_9A61_46D8_86D2_E37C22CB5335_.wvu.Cols" localSheetId="0" hidden="1">'расчет показателей'!$A:$A</definedName>
    <definedName name="Z_A19AE8F5_9A61_46D8_86D2_E37C22CB5335_.wvu.PrintTitles" localSheetId="0" hidden="1">'расчет показателей'!$4:$4</definedName>
    <definedName name="Z_A26E3A8C_99D3_41C4_8D26_5B8B1C2BFBC3_.wvu.Cols" localSheetId="0" hidden="1">'расчет показателей'!$A:$A</definedName>
    <definedName name="Z_A26E3A8C_99D3_41C4_8D26_5B8B1C2BFBC3_.wvu.PrintTitles" localSheetId="0" hidden="1">'расчет показателей'!$4:$4</definedName>
    <definedName name="Z_AC992A35_0F1D_49F8_B18D_056172A147FF_.wvu.Cols" localSheetId="0" hidden="1">'расчет показателей'!$A:$A</definedName>
    <definedName name="Z_AC992A35_0F1D_49F8_B18D_056172A147FF_.wvu.FilterData" localSheetId="0" hidden="1">'расчет показателей'!$A$5:$M$5</definedName>
    <definedName name="Z_AC992A35_0F1D_49F8_B18D_056172A147FF_.wvu.PrintArea" localSheetId="0" hidden="1">'расчет показателей'!$B$1:$M$139</definedName>
    <definedName name="Z_AC992A35_0F1D_49F8_B18D_056172A147FF_.wvu.PrintTitles" localSheetId="0" hidden="1">'расчет показателей'!$4:$5</definedName>
    <definedName name="Z_ADDE3D89_A0C2_419D_9113_2B13B6FF1D78_.wvu.Cols" localSheetId="0" hidden="1">'расчет показателей'!$A:$A</definedName>
    <definedName name="Z_ADDE3D89_A0C2_419D_9113_2B13B6FF1D78_.wvu.PrintTitles" localSheetId="0" hidden="1">'расчет показателей'!$4:$4</definedName>
    <definedName name="Z_AE62AB75_5C3F_493C_A5FE_118C9EAEEC6B_.wvu.Cols" localSheetId="0" hidden="1">'расчет показателей'!$A:$A</definedName>
    <definedName name="Z_AE62AB75_5C3F_493C_A5FE_118C9EAEEC6B_.wvu.PrintTitles" localSheetId="0" hidden="1">'расчет показателей'!$4:$4</definedName>
    <definedName name="Z_BC66424F_7557_41CC_91E7_CE47C12932B4_.wvu.Cols" localSheetId="0" hidden="1">'расчет показателей'!$A:$A</definedName>
    <definedName name="Z_BC66424F_7557_41CC_91E7_CE47C12932B4_.wvu.FilterData" localSheetId="0" hidden="1">'расчет показателей'!$A$5:$M$5</definedName>
    <definedName name="Z_BC66424F_7557_41CC_91E7_CE47C12932B4_.wvu.PrintArea" localSheetId="0" hidden="1">'расчет показателей'!$B$1:$M$139</definedName>
    <definedName name="Z_BC66424F_7557_41CC_91E7_CE47C12932B4_.wvu.PrintTitles" localSheetId="0" hidden="1">'расчет показателей'!$4:$5</definedName>
    <definedName name="Z_C1BF1D68_BEDA_4F6A_94F4_30EFC51D09B3_.wvu.FilterData" localSheetId="0" hidden="1">'расчет показателей'!$A$5:$M$5</definedName>
    <definedName name="Z_D0B9F0E6_D309_4B08_946C_D3BFB15AA1C0_.wvu.Cols" localSheetId="0" hidden="1">'расчет показателей'!#REF!</definedName>
    <definedName name="Z_D0B9F0E6_D309_4B08_946C_D3BFB15AA1C0_.wvu.PrintTitles" localSheetId="0" hidden="1">'расчет показателей'!$4:$4</definedName>
    <definedName name="Z_D3CE2AF1_176D_439E_BFD9_652986A50433_.wvu.FilterData" localSheetId="0" hidden="1">'расчет показателей'!$A$5:$M$5</definedName>
    <definedName name="Z_DEEBEC44_E70F_4336_96C6_9B7CBAE0F530_.wvu.Cols" localSheetId="0" hidden="1">'расчет показателей'!$A:$A</definedName>
    <definedName name="Z_DEEBEC44_E70F_4336_96C6_9B7CBAE0F530_.wvu.FilterData" localSheetId="0" hidden="1">'расчет показателей'!$A$5:$M$5</definedName>
    <definedName name="Z_DEEBEC44_E70F_4336_96C6_9B7CBAE0F530_.wvu.PrintArea" localSheetId="0" hidden="1">'расчет показателей'!$B$1:$M$139</definedName>
    <definedName name="Z_DEEBEC44_E70F_4336_96C6_9B7CBAE0F530_.wvu.PrintTitles" localSheetId="0" hidden="1">'расчет показателей'!$4:$5</definedName>
    <definedName name="Z_E8023456_A14D_404E_94B3_BAD76B20BE81_.wvu.Cols" localSheetId="0" hidden="1">'расчет показателей'!$A:$A</definedName>
    <definedName name="Z_E8023456_A14D_404E_94B3_BAD76B20BE81_.wvu.PrintTitles" localSheetId="0" hidden="1">'расчет показателей'!$4:$4</definedName>
    <definedName name="Z_F24FB363_1978_4738_A413_881B4E89A03B_.wvu.FilterData" localSheetId="0" hidden="1">'расчет показателей'!$A$5:$M$5</definedName>
    <definedName name="Z_F2EF3A5B_D6E5_4AE7_A40A_01D9704610D0_.wvu.Cols" localSheetId="0" hidden="1">'расчет показателей'!$A:$A</definedName>
    <definedName name="Z_F2EF3A5B_D6E5_4AE7_A40A_01D9704610D0_.wvu.PrintTitles" localSheetId="0" hidden="1">'расчет показателей'!$4:$4</definedName>
    <definedName name="Z_FA17A1D0_3362_4D03_A9AF_7D879C1500B2_.wvu.Cols" localSheetId="0" hidden="1">'расчет показателей'!#REF!</definedName>
    <definedName name="Z_FA17A1D0_3362_4D03_A9AF_7D879C1500B2_.wvu.PrintTitles" localSheetId="0" hidden="1">'расчет показателей'!$4:$4</definedName>
    <definedName name="Z_FBAF5147_4C9A_47FA_80C4_E791A762535F_.wvu.Cols" localSheetId="0" hidden="1">'расчет показателей'!$A:$A</definedName>
    <definedName name="Z_FBAF5147_4C9A_47FA_80C4_E791A762535F_.wvu.PrintTitles" localSheetId="0" hidden="1">'расчет показателей'!$4:$4</definedName>
    <definedName name="_xlnm.Print_Titles" localSheetId="0">'расчет показателей'!$4:$5</definedName>
    <definedName name="_xlnm.Print_Area" localSheetId="0">'расчет показателей'!$B$1:$M$139</definedName>
  </definedNames>
  <calcPr calcId="152511"/>
  <customWorkbookViews>
    <customWorkbookView name="Kologrivova - Личное представление" guid="{DEEBEC44-E70F-4336-96C6-9B7CBAE0F530}" mergeInterval="0" personalView="1" maximized="1" xWindow="-1928" yWindow="-8" windowWidth="1936" windowHeight="1096" activeSheetId="1"/>
    <customWorkbookView name="Купцова И.О. - Личное представление" guid="{5220E8A5-06E0-4684-AC14-F50C5A958EB9}" mergeInterval="0" personalView="1" maximized="1" xWindow="1" yWindow="1" windowWidth="1916" windowHeight="802" activeSheetId="1"/>
    <customWorkbookView name="Шаперова О.Ю. - Личное представление" guid="{93DAE15D-5AB5-4A8F-B7B6-622C190FF562}" mergeInterval="0" personalView="1" maximized="1" xWindow="1" yWindow="1" windowWidth="1916" windowHeight="849" activeSheetId="1"/>
    <customWorkbookView name="Лобанова Ю.А. - Личное представление" guid="{91725105-6813-4743-906F-2F079BE37104}" mergeInterval="0" personalView="1" maximized="1" xWindow="1" yWindow="1" windowWidth="1916" windowHeight="849" activeSheetId="1"/>
    <customWorkbookView name="Жиянова Н.В. - Личное представление" guid="{8C812597-ECE5-42DC-99FF-99B6BEA25BF4}" mergeInterval="0" personalView="1" maximized="1" xWindow="1" yWindow="1" windowWidth="1916" windowHeight="802" activeSheetId="1"/>
    <customWorkbookView name="Аникина И.А. - Личное представление" guid="{903374AF-E8D7-4191-9CE7-B0B71AE68B41}" mergeInterval="0" personalView="1" maximized="1" xWindow="1" yWindow="1" windowWidth="1916" windowHeight="849" activeSheetId="1"/>
    <customWorkbookView name="Петухова И.В. - Личное представление" guid="{0DE9F4A8-FDB5-4305-B1EF-C452A0DD9EC5}" mergeInterval="0" personalView="1" maximized="1" xWindow="1" yWindow="1" windowWidth="1916" windowHeight="849" activeSheetId="1"/>
    <customWorkbookView name="Серегина М.А. - Личное представление" guid="{5FED9768-4FC5-4CE6-B17D-562AC1A239DD}" mergeInterval="0" personalView="1" xWindow="122" windowWidth="1798" windowHeight="1040" activeSheetId="1"/>
    <customWorkbookView name="Юртаева Н.В. - Личное представление" guid="{7EDE2257-86B0-4F19-A3FD-9F9F96AE97CC}" mergeInterval="0" personalView="1" maximized="1" xWindow="1" yWindow="1" windowWidth="1916" windowHeight="849" activeSheetId="1"/>
    <customWorkbookView name="Парфененко А.В. - Личное представление" guid="{47889950-1476-43FB-96B2-E20FF0535EE6}" mergeInterval="0" personalView="1" maximized="1" xWindow="-8" yWindow="-8" windowWidth="1936" windowHeight="1056" activeSheetId="1"/>
    <customWorkbookView name="Чумакова С.А. - Личное представление" guid="{8D69FC79-A59C-4BCA-9394-DF4079B4A0AE}" mergeInterval="0" personalView="1" maximized="1" xWindow="1" yWindow="1" windowWidth="1916" windowHeight="849" activeSheetId="1"/>
    <customWorkbookView name="Баталова И.М. - Личное представление" guid="{BC66424F-7557-41CC-91E7-CE47C12932B4}" mergeInterval="0" personalView="1" maximized="1" xWindow="1" yWindow="1" windowWidth="1916" windowHeight="802" activeSheetId="1"/>
    <customWorkbookView name="Кузнецова Л.В. - Личное представление" guid="{AC992A35-0F1D-49F8-B18D-056172A147FF}" mergeInterval="0" personalView="1" maximized="1" xWindow="1" yWindow="1" windowWidth="1916" windowHeight="849" activeSheetId="1"/>
    <customWorkbookView name="Шурыгина С.В. - Личное представление" guid="{9380B4D5-3D30-47C3-B3A4-FD838485764A}" mergeInterval="0" personalView="1" maximized="1" xWindow="1" yWindow="1" windowWidth="1916" windowHeight="802" activeSheetId="1"/>
    <customWorkbookView name="Галецкая М.Н. - Личное представление" guid="{5E382737-190D-413F-8B00-6E0774A78621}" mergeInterval="0" personalView="1" maximized="1" xWindow="1" yWindow="1" windowWidth="1916" windowHeight="802" activeSheetId="1" showComments="commIndAndComment"/>
    <customWorkbookView name="Кириллова О.Н. - Личное представление" guid="{05FBBA01-CF9B-4970-8163-8D059FAABF92}" mergeInterval="0" personalView="1" maximized="1" xWindow="-9" yWindow="-9" windowWidth="1938" windowHeight="105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4" i="1" l="1"/>
  <c r="F124" i="1"/>
  <c r="G124" i="1"/>
  <c r="H124" i="1"/>
  <c r="I124" i="1"/>
  <c r="J124" i="1"/>
  <c r="K124" i="1"/>
  <c r="L124" i="1"/>
  <c r="M124" i="1"/>
  <c r="D119" i="1"/>
  <c r="D111" i="1"/>
  <c r="M106" i="1"/>
  <c r="D21" i="1"/>
  <c r="K9" i="1"/>
  <c r="K10" i="1" s="1"/>
  <c r="D10" i="1"/>
  <c r="E10" i="1"/>
  <c r="F10" i="1"/>
  <c r="G10" i="1"/>
  <c r="H10" i="1"/>
  <c r="I10" i="1"/>
  <c r="J10" i="1"/>
  <c r="L10" i="1"/>
  <c r="M10" i="1"/>
  <c r="E21" i="1"/>
  <c r="F21" i="1"/>
  <c r="G21" i="1"/>
  <c r="H21" i="1"/>
  <c r="I21" i="1"/>
  <c r="J21" i="1"/>
  <c r="K21" i="1"/>
  <c r="L21" i="1"/>
  <c r="M21" i="1"/>
  <c r="D26" i="1"/>
  <c r="G26" i="1"/>
  <c r="H26" i="1"/>
  <c r="I26" i="1"/>
  <c r="K26" i="1"/>
  <c r="D31" i="1"/>
  <c r="E31" i="1"/>
  <c r="F31" i="1"/>
  <c r="G31" i="1"/>
  <c r="H31" i="1"/>
  <c r="I31" i="1"/>
  <c r="J31" i="1"/>
  <c r="K31" i="1"/>
  <c r="L31" i="1"/>
  <c r="M31" i="1"/>
  <c r="D35" i="1"/>
  <c r="D36" i="1" s="1"/>
  <c r="E35" i="1"/>
  <c r="E36" i="1" s="1"/>
  <c r="F35" i="1"/>
  <c r="G35" i="1"/>
  <c r="G36" i="1" s="1"/>
  <c r="H35" i="1"/>
  <c r="H36" i="1" s="1"/>
  <c r="I35" i="1"/>
  <c r="I36" i="1" s="1"/>
  <c r="J35" i="1"/>
  <c r="K35" i="1"/>
  <c r="K36" i="1" s="1"/>
  <c r="L35" i="1"/>
  <c r="L36" i="1" s="1"/>
  <c r="M35" i="1"/>
  <c r="M36" i="1" s="1"/>
  <c r="F36" i="1"/>
  <c r="E39" i="1"/>
  <c r="I39" i="1"/>
  <c r="I41" i="1" s="1"/>
  <c r="K39" i="1"/>
  <c r="K41" i="1" s="1"/>
  <c r="D41" i="1"/>
  <c r="F41" i="1"/>
  <c r="G41" i="1"/>
  <c r="H41" i="1"/>
  <c r="J41" i="1"/>
  <c r="L41" i="1"/>
  <c r="M41" i="1"/>
  <c r="D51" i="1"/>
  <c r="E51" i="1"/>
  <c r="E60" i="1" s="1"/>
  <c r="F51" i="1"/>
  <c r="F60" i="1" s="1"/>
  <c r="G51" i="1"/>
  <c r="H51" i="1"/>
  <c r="I51" i="1"/>
  <c r="J51" i="1"/>
  <c r="K51" i="1"/>
  <c r="K60" i="1" s="1"/>
  <c r="L51" i="1"/>
  <c r="M51" i="1"/>
  <c r="M60" i="1" s="1"/>
  <c r="D55" i="1"/>
  <c r="E55" i="1"/>
  <c r="F55" i="1"/>
  <c r="G55" i="1"/>
  <c r="H55" i="1"/>
  <c r="I55" i="1"/>
  <c r="J55" i="1"/>
  <c r="K55" i="1"/>
  <c r="L55" i="1"/>
  <c r="D65" i="1"/>
  <c r="E65" i="1"/>
  <c r="F65" i="1"/>
  <c r="G65" i="1"/>
  <c r="D76" i="1"/>
  <c r="E76" i="1"/>
  <c r="F76" i="1"/>
  <c r="G76" i="1"/>
  <c r="D81" i="1"/>
  <c r="E81" i="1"/>
  <c r="F81" i="1"/>
  <c r="G81" i="1"/>
  <c r="D86" i="1"/>
  <c r="E86" i="1"/>
  <c r="F86" i="1"/>
  <c r="D94" i="1"/>
  <c r="D95" i="1" s="1"/>
  <c r="E94" i="1"/>
  <c r="E95" i="1" s="1"/>
  <c r="F94" i="1"/>
  <c r="F95" i="1" s="1"/>
  <c r="G94" i="1"/>
  <c r="G95" i="1" s="1"/>
  <c r="H95" i="1"/>
  <c r="I95" i="1"/>
  <c r="J95" i="1"/>
  <c r="K95" i="1"/>
  <c r="L95" i="1"/>
  <c r="M95" i="1"/>
  <c r="F105" i="1"/>
  <c r="F106" i="1" s="1"/>
  <c r="J105" i="1"/>
  <c r="J106" i="1" s="1"/>
  <c r="D106" i="1"/>
  <c r="E106" i="1"/>
  <c r="G106" i="1"/>
  <c r="H106" i="1"/>
  <c r="I106" i="1"/>
  <c r="K106" i="1"/>
  <c r="L106" i="1"/>
  <c r="E111" i="1"/>
  <c r="F111" i="1"/>
  <c r="G111" i="1"/>
  <c r="H111" i="1"/>
  <c r="I111" i="1"/>
  <c r="J111" i="1"/>
  <c r="K111" i="1"/>
  <c r="L111" i="1"/>
  <c r="M111" i="1"/>
  <c r="E119" i="1"/>
  <c r="F119" i="1"/>
  <c r="G119" i="1"/>
  <c r="H119" i="1"/>
  <c r="I119" i="1"/>
  <c r="J119" i="1"/>
  <c r="K119" i="1"/>
  <c r="L119" i="1"/>
  <c r="M119" i="1"/>
  <c r="D124" i="1"/>
  <c r="F127" i="1"/>
  <c r="F128" i="1"/>
  <c r="D129" i="1"/>
  <c r="E129" i="1"/>
  <c r="G129" i="1"/>
  <c r="H129" i="1"/>
  <c r="I129" i="1"/>
  <c r="J129" i="1"/>
  <c r="K129" i="1"/>
  <c r="L129" i="1"/>
  <c r="M129" i="1"/>
  <c r="D136" i="1"/>
  <c r="E136" i="1"/>
  <c r="F136" i="1"/>
  <c r="G136" i="1"/>
  <c r="H136" i="1"/>
  <c r="I136" i="1"/>
  <c r="J136" i="1"/>
  <c r="K136" i="1"/>
  <c r="L136" i="1"/>
  <c r="M136" i="1"/>
  <c r="D138" i="1"/>
  <c r="E138" i="1"/>
  <c r="F138" i="1"/>
  <c r="G138" i="1"/>
  <c r="H138" i="1"/>
  <c r="I138" i="1"/>
  <c r="J138" i="1"/>
  <c r="K138" i="1"/>
  <c r="L138" i="1"/>
  <c r="M138" i="1"/>
  <c r="D60" i="1" l="1"/>
  <c r="D139" i="1" s="1"/>
  <c r="D141" i="1" s="1"/>
  <c r="J60" i="1"/>
  <c r="J139" i="1" s="1"/>
  <c r="J141" i="1" s="1"/>
  <c r="I60" i="1"/>
  <c r="I139" i="1" s="1"/>
  <c r="I141" i="1" s="1"/>
  <c r="G60" i="1"/>
  <c r="G139" i="1" s="1"/>
  <c r="G141" i="1" s="1"/>
  <c r="L60" i="1"/>
  <c r="L139" i="1" s="1"/>
  <c r="L141" i="1" s="1"/>
  <c r="H60" i="1"/>
  <c r="H139" i="1" s="1"/>
  <c r="H141" i="1" s="1"/>
  <c r="K139" i="1"/>
  <c r="K141" i="1" s="1"/>
  <c r="M139" i="1"/>
  <c r="M141" i="1" s="1"/>
  <c r="E139" i="1"/>
  <c r="E141" i="1" s="1"/>
  <c r="F139" i="1"/>
  <c r="F141" i="1" s="1"/>
  <c r="F129" i="1"/>
</calcChain>
</file>

<file path=xl/comments1.xml><?xml version="1.0" encoding="utf-8"?>
<comments xmlns="http://schemas.openxmlformats.org/spreadsheetml/2006/main">
  <authors>
    <author>Купцова И.О.</author>
  </authors>
  <commentList>
    <comment ref="M122" authorId="0" guid="{B2C8831F-EABA-4E80-8FCC-E30616FD54C2}" shapeId="0">
      <text>
        <r>
          <rPr>
            <b/>
            <sz val="9"/>
            <color indexed="81"/>
            <rFont val="Tahoma"/>
            <family val="2"/>
            <charset val="204"/>
          </rPr>
          <t>Купцова И.О.:</t>
        </r>
        <r>
          <rPr>
            <sz val="9"/>
            <color indexed="81"/>
            <rFont val="Tahoma"/>
            <family val="2"/>
            <charset val="204"/>
          </rPr>
          <t xml:space="preserve">
СГОЗ 19 855,47-ед пост договора 1 965,12
</t>
        </r>
      </text>
    </comment>
  </commentList>
</comments>
</file>

<file path=xl/sharedStrings.xml><?xml version="1.0" encoding="utf-8"?>
<sst xmlns="http://schemas.openxmlformats.org/spreadsheetml/2006/main" count="380" uniqueCount="166">
  <si>
    <t>Значение показателя</t>
  </si>
  <si>
    <t xml:space="preserve"> -</t>
  </si>
  <si>
    <t>Доля, %</t>
  </si>
  <si>
    <t>6.2.</t>
  </si>
  <si>
    <t>6.1. Доля закупок, проведенных конкурентными способами в общем количестве осуществленных закупок, в процентах</t>
  </si>
  <si>
    <t>6.1.</t>
  </si>
  <si>
    <t>Наличие в годовой бюджетной отчетности сведений о недостачах и хищениях</t>
  </si>
  <si>
    <t xml:space="preserve">5.2. Недостачи и хищения муниципальной собственности </t>
  </si>
  <si>
    <t>5.2.</t>
  </si>
  <si>
    <t>Проведена</t>
  </si>
  <si>
    <t>Наличие в годовой бюджетной отчетности сведений о проведении инвентаризации</t>
  </si>
  <si>
    <t>5.1. Проведение инвентаризации активов и обязательств</t>
  </si>
  <si>
    <t>5.1.</t>
  </si>
  <si>
    <t>4.3. Судебные иски (в денежном выражении), подлежащие взысканию по исполнительным документам в отчетном финансовом году</t>
  </si>
  <si>
    <t>4.3.</t>
  </si>
  <si>
    <t>-</t>
  </si>
  <si>
    <t>Исполнены</t>
  </si>
  <si>
    <t>Полнота и своевременность исполнения представлений и предписаний уполномоченного органа внутреннего муниципального финансового контроля в отчетном финансовом году</t>
  </si>
  <si>
    <t>4.2. Полнота и своевременность исполнения представлений и предписаний уполномоченного органа внутреннего муниципального финансового контроля в отчетном финансовом году</t>
  </si>
  <si>
    <t>4.2.</t>
  </si>
  <si>
    <t>Нарушения отсутствуют</t>
  </si>
  <si>
    <t>Нарушения установлены
(в части подвед. учреждения)</t>
  </si>
  <si>
    <t>Нарушения, выявленные в ходе проведения контрольных мероприятий уполномоченным органом внутреннего муниципального финансового контроля в отчетном финансовом году</t>
  </si>
  <si>
    <t>4.1.</t>
  </si>
  <si>
    <t>4.1. Нарушения, выявленные в ходе проведения контрольных мероприятий уполномоченным органом внутреннего муниципального финансового контроля в отчетном финансовом году</t>
  </si>
  <si>
    <t>Своевременно</t>
  </si>
  <si>
    <t>3.7. Своевременность подписания Соглашений о предоставлении субсидии на выполнение муниципального задания</t>
  </si>
  <si>
    <t>3.7.</t>
  </si>
  <si>
    <t>Общее количество услуг, по которым формируются муниципальные задания</t>
  </si>
  <si>
    <t>3.6.</t>
  </si>
  <si>
    <t>3.5.</t>
  </si>
  <si>
    <t>3.4.</t>
  </si>
  <si>
    <t>Используются</t>
  </si>
  <si>
    <t>Использование результатов мониторинга при определении субсидии</t>
  </si>
  <si>
    <t>3.3. Использование результатов мониторинга выполнения муниципальных заданий при планировании бюджетных ассигнований и (или) определении объема субсидий на выполнение муниципального задания, проводимое в соответствии с Порядком, определенным соответствующим приказом учредителя</t>
  </si>
  <si>
    <t>3.3.</t>
  </si>
  <si>
    <t>3.2. Актуализация (усовершенствование) правовых актов ГАБС по вопросам, касающимся муниципальных заданий</t>
  </si>
  <si>
    <t>3.2.</t>
  </si>
  <si>
    <t>3.1.</t>
  </si>
  <si>
    <t>3.1. Наличие результатов контроля за исполнением муниципальных заданий, оформленных по форме, утвержденной соответствующим приказом учредителя</t>
  </si>
  <si>
    <t>2.8.</t>
  </si>
  <si>
    <t>Кассовый расход ГАБС по средствам МБТ</t>
  </si>
  <si>
    <t>2.7.Качество управления средствами бюджета в части межбюджетных трансфертов</t>
  </si>
  <si>
    <t>2.7.</t>
  </si>
  <si>
    <t>13</t>
  </si>
  <si>
    <t>12</t>
  </si>
  <si>
    <t>19</t>
  </si>
  <si>
    <t>2.6. Качество формирования годовой бюджетной/ бухгалтерской отчетности в АИС «БАРС. Web –бюджетный учет»</t>
  </si>
  <si>
    <t>2.6.</t>
  </si>
  <si>
    <t>Соотношение</t>
  </si>
  <si>
    <t>2.5. Соблюдение установленных сроков представления ГАБС годовой бюджетной/
бухгалтерской отчетности в АИС «БАРС. Web –бюджетный учет»</t>
  </si>
  <si>
    <t>2.5.</t>
  </si>
  <si>
    <t>2.4. Эффективность управления просроченной кредиторской задолженностью по расчетам с поставщиками, подрядчиками и исполнителями</t>
  </si>
  <si>
    <t>2.4.</t>
  </si>
  <si>
    <t xml:space="preserve">Доля </t>
  </si>
  <si>
    <t>2.3.</t>
  </si>
  <si>
    <t>Доля невыясненных</t>
  </si>
  <si>
    <t>2.2. Суммы невыясненных поступлений</t>
  </si>
  <si>
    <t>2.2.</t>
  </si>
  <si>
    <t>Отклонение, %</t>
  </si>
  <si>
    <t>2.1.</t>
  </si>
  <si>
    <t>МП отсутствуют</t>
  </si>
  <si>
    <t>размещено в полном объеме</t>
  </si>
  <si>
    <t>частично</t>
  </si>
  <si>
    <t>Размещение на официальном сайте Администрации МП, разрабатываемых и реализуемых ГАБС, внесения изменений в них, отчетов об их реализации</t>
  </si>
  <si>
    <t>1.3. Размещение на официальном сайте Администрации ЗАТО Северск муниципальных программ, разрабатываемых и реализуемых ГАБС, 
внесений изменений в них, а также отчетов об их реализации</t>
  </si>
  <si>
    <t>1.3.</t>
  </si>
  <si>
    <t>сроки нарушены более чем на 15 дней</t>
  </si>
  <si>
    <t>Соблюдение сроков утверждения МП, а также внесения изменений в них</t>
  </si>
  <si>
    <t>1.2. Соблюдение сроков утверждения муниципальных программ, по которым ГАБС является ответственным исполнителем, 
а также внесения изменений в них</t>
  </si>
  <si>
    <t>1.2.</t>
  </si>
  <si>
    <t>1.1. Доля бюджетных ассигнований ГАБС, формируемых в рамках программ, в общем объеме расходов ГАБС 
(без учета расходов на исполнение судебных актов и резервных фондов), в процентах</t>
  </si>
  <si>
    <t>1.1.</t>
  </si>
  <si>
    <t>Вторая группа</t>
  </si>
  <si>
    <t>Первая группа</t>
  </si>
  <si>
    <t>УВГТ</t>
  </si>
  <si>
    <t>УКС</t>
  </si>
  <si>
    <t>УЧС</t>
  </si>
  <si>
    <t>УИО</t>
  </si>
  <si>
    <t>УЖКХ ТиС</t>
  </si>
  <si>
    <t>Показатели</t>
  </si>
  <si>
    <t>Оценка показателей для оценки финансового менеджмента главных администраторов средств бюджета ЗАТО Северск</t>
  </si>
  <si>
    <t>Приложение 1</t>
  </si>
  <si>
    <t>УМСП ФКиС</t>
  </si>
  <si>
    <t>1.4. Качество, полнота и своевременность представления реестра расходных обязательств, расчетов и обоснований 
к проекту бюджета ЗАТО Северск на очередной финансовый год</t>
  </si>
  <si>
    <t>Качество, полнота и своевременность представления реестра расходных обязательств, расчетов и обоснований к проекту бюджета ЗАТО Северск на очередной финансовый год</t>
  </si>
  <si>
    <t>1. Бюджетное планирование</t>
  </si>
  <si>
    <t>Итоговое количество баллов по разделу 1</t>
  </si>
  <si>
    <t xml:space="preserve">2. Исполнение бюджета ЗАТО Северск и формирование бюджетной отчетности </t>
  </si>
  <si>
    <t>2.1. Обеспечение собираемости доходов бюджета ЗАТО Северск, в процентах</t>
  </si>
  <si>
    <t>Первоначальный план по налоговым и неналоговым доходам за отчетный финансовый год</t>
  </si>
  <si>
    <t>Сумма остатка невыясненных поступлений по ГАБС на отчетную дату</t>
  </si>
  <si>
    <t>Объем просроченной дебиторской задолженности по расчетам с дебиторами по доходам в отчетном финансовом году по состоянию на 1 января года, следующего за отчетным финансовым годом</t>
  </si>
  <si>
    <t>Сумма исполнения расходов ГАБС в рамках программ (без учета расходов на исполнение судебных актов и резервных фондов)</t>
  </si>
  <si>
    <t>Общая сумма исполнения расходов ГАБС (без учета расходов на исполнение судебных актов и резервных фондов)</t>
  </si>
  <si>
    <t>Исполнено расходов ГАБС за отчетный финансовый год (без учета расходов на финансовое обеспечение казенных, бюджетных, автономных учреждений)</t>
  </si>
  <si>
    <t>Исполнено по доходам, закрепленным за ГАБС в отчетном финансовом году</t>
  </si>
  <si>
    <t>Исполнено по доходам, закрепленным за ГАД в отчетном финансовом году</t>
  </si>
  <si>
    <t>Исполнено по налоговым и неналоговым доходам в отчетном финансовом году</t>
  </si>
  <si>
    <t>Объем просроченной кредиторской задолженности по расчетам с поставщиками и исполнителями по состоянию на 1 января года, следующего за отчетным финансовым годом (без учета задолженности казенных, бюджетных, автономных учреждений)</t>
  </si>
  <si>
    <t>Количество форм отчетов в составе годовой бюджетной отчетности, представленных ГАБС с нарушением установленных законодательством сроков, единиц</t>
  </si>
  <si>
    <t>Общее количество форм отчетов, представленных ГАБС в составе годовой бюджетной отчетности, единиц</t>
  </si>
  <si>
    <t>Количество форм отчетов, представленных ГАБС в составе годовой бюджетной отчетности с ошибками, единиц</t>
  </si>
  <si>
    <t>Общее количество отчетов, представленных ГАБС в составе годовой бюджетной отчетности, единиц</t>
  </si>
  <si>
    <t>Сумма бюджетных ассигнований ГАБС, по средствам, полученным в виде МБТ</t>
  </si>
  <si>
    <t>2.8. Качество информации, представляемой участниками процесса ведения реестра источников доходов бюджета ЗАТО Северск</t>
  </si>
  <si>
    <t>Количество отрицательных уведомлений о результатах проверки информации, представленной участниками процесса ведения реестра источников доходов бюджета ЗАТО Северск</t>
  </si>
  <si>
    <t>Итоговое количество баллов по разделу 2.</t>
  </si>
  <si>
    <t>3. Предоставление муниципальных услуг в соответствии с муниципальными заданиями</t>
  </si>
  <si>
    <t>Количество муниципальных учреждений, до которых доведены муниципальные задания</t>
  </si>
  <si>
    <t>Количество муниципальных учреждений, в отношении которых сформированы отчеты о результатах контроля за исполнением муниципальных заданий муниципальными учреждениями</t>
  </si>
  <si>
    <t>Актуализация правовых актов по определению Порядков определения нормативов затрат на оказание муниципальных услуг (выполнение работ) и содержание имущества; составления и ведения плана финансово-хозяйственной деятельности</t>
  </si>
  <si>
    <t>3.4. Качественное и своевременное формирование информации учреждениями по поступлениям 
и выплатам плановых  и фактических показателей плана финансово-хозяйственной деятельности в ИС «АЦК-финансы»</t>
  </si>
  <si>
    <t>Количество учреждений, сформировавших качественно и своевременно информацию в ИС «АЦК-финансы»</t>
  </si>
  <si>
    <t>Общее количество учреждений, до которых доведены муниципальные задания</t>
  </si>
  <si>
    <t>3.5. Размещение и своевременное обновление информации о бюджетных и автономных муниципальных учреждениях на Официальном сайте bus.gov.ru</t>
  </si>
  <si>
    <t>Количество учреждений, разместивших и своевременно обновляющих сведения на официальном сайте bus.gov.ru</t>
  </si>
  <si>
    <t>Общее количество учреждений, сведения о которых подлежат размещению</t>
  </si>
  <si>
    <t>Количество услуг, по которым проведена оценка потребности в предоставлении услуг</t>
  </si>
  <si>
    <t>Итоговое количество баллов по разделу 3.</t>
  </si>
  <si>
    <t>3.8. Качество формирования годовой бухгалтерской отчётности, представленной Учредителем  в АИС «БАРС. Web –бюджетный учет»</t>
  </si>
  <si>
    <t>1.4.</t>
  </si>
  <si>
    <t>Общее количество отчетов, представленных Учредителем в составе годовой бухгалтерской отчетности, единиц</t>
  </si>
  <si>
    <t>3.8.</t>
  </si>
  <si>
    <t xml:space="preserve">4. Качество исполнения бюджетного процесса во взаимосвязи с выявленными бюджетными нарушениями и осуществлением внутреннего финансового аудита </t>
  </si>
  <si>
    <t>Сумма, подлежащая взысканию по исполнительным документам за счет средств бюджета ЗАТО Северск на конец отчетного финансового года</t>
  </si>
  <si>
    <t>Общий объем бюджетных ассигнований ГАБС (без учета межбюджетных трансфертов и публичных обязательств)</t>
  </si>
  <si>
    <t>4.4. Организация системы внутреннего финансового аудита</t>
  </si>
  <si>
    <t>Наличие у ГАБС внутреннего акта (решения) об организации внутреннего финансового аудита</t>
  </si>
  <si>
    <t>4.4.</t>
  </si>
  <si>
    <t>3.6. Проведение оценки потребности в предоставлении муниципальных услуг, проводимой в соответствии с Порядком, 
определенным соответствующим приказом учредителя</t>
  </si>
  <si>
    <t>4.1. Нарушения, выявленные в ходе проведения контрольных мероприятий уполномоченным 
органом внутреннего муниципального финансового контроля в отчетном финансовом году</t>
  </si>
  <si>
    <t>5. Управление активами</t>
  </si>
  <si>
    <t>Итоговое количество баллов по разделу 4.</t>
  </si>
  <si>
    <t>Итоговое количество баллов по разделу 5.</t>
  </si>
  <si>
    <t>6. Осуществление ГАБС закупок товаров, работ и услуг для обеспечения муниципальных нужд</t>
  </si>
  <si>
    <t>Объем закупок, проведенных конкурентными способами определения поставщиков (подрядчиков, исполнителей)</t>
  </si>
  <si>
    <t>Совокупный годовой объем закупок (в том числе закупки, осуществленные в соответствии с частью 1 статьи 93 Федерального закона от 05.04.2013 № 44-ФЗ «О контрактной системе в сфере закупок товаров, работ, услуг для обеспечения государственных и муниципальных нужд»)</t>
  </si>
  <si>
    <t>6.2. Доля закупок, которые ГАБС осуществил у субъектов малого предпринимательства и социально ориентированных некоммерческих организаций в отчетном году, в совокупном годовом объеме закупок, рассчитанном за вычетом закупок, предусмотренных ч. 1.1 ст. 30 Федерального закона 44-ФЗ, в процентах</t>
  </si>
  <si>
    <t>Объем закупок, который ГАБС осуществил у субъектов малого предпринимательства и социально ориентированных некоммерческих организаций в отчетном году</t>
  </si>
  <si>
    <t>Совокупный годовой объем закупок, рассчитанный за вычетом закупок, предусмотренных частью 1.1 статьи 30 Федерального закона от 05.04.2013 № 44-ФЗ «О контрактной системе в сфере закупок товаров, работ, услуг для обеспечения государственных и муниципальных нужд»</t>
  </si>
  <si>
    <t>6.3. Эффективность расходов на содержание ГАБС</t>
  </si>
  <si>
    <t>Кассовые расходы на содержание ГАБС по  коду вида расходов 244 «Прочая закупка товаров, работ и услуг» за отчетный финансовый год (за исключением расходов по коду классификации операций сектора государственного управления 296 «Иные выплаты текущего характера физическим лицам»</t>
  </si>
  <si>
    <t>Общий объем кассовых расходов на содержание всех ГАБС по коду вида расходов 244 «Прочая закупка товаров, работ и услуг» за отчетный финансовый год (за исключением расходов по КОСГУ 296) по соответствующей группе</t>
  </si>
  <si>
    <t>Фактическая численность работников ГАБС на последнее число отчетного финансового года</t>
  </si>
  <si>
    <t>Общая фактическая численность работников всех ГАБС за отчетный финансовый год по соответствующей группе</t>
  </si>
  <si>
    <t>6.3.</t>
  </si>
  <si>
    <t>Итоговое количество баллов по разделу 6.</t>
  </si>
  <si>
    <t xml:space="preserve">сроки нарушены </t>
  </si>
  <si>
    <t>Имеется</t>
  </si>
  <si>
    <t>представлены своевременно, в полном объеме, без ошибок</t>
  </si>
  <si>
    <t>7</t>
  </si>
  <si>
    <t>4</t>
  </si>
  <si>
    <t>2</t>
  </si>
  <si>
    <t>Количество форм отчетов, представленных Учредителем в составе годовой бухгалтерской отчетности с ошибками, единиц</t>
  </si>
  <si>
    <t>Контрольные мероприятия не проводились</t>
  </si>
  <si>
    <t>Своевременность подписания Соглашений о предоставлении субсидии на выполнение муниципального задания</t>
  </si>
  <si>
    <t>Управление культуры</t>
  </si>
  <si>
    <t>Управление образования</t>
  </si>
  <si>
    <t>Администра-ция</t>
  </si>
  <si>
    <t>Финансовое управление</t>
  </si>
  <si>
    <t>сроки нарушены до 15 дней</t>
  </si>
  <si>
    <t>2.3. Эффективность управления просроченной дебиторской задолженностью по расчетам с дебиторами по доходам</t>
  </si>
  <si>
    <t>Коэффициент сложности управления финансами</t>
  </si>
  <si>
    <t>Итоговая оценка 
(в баллах)</t>
  </si>
  <si>
    <t>Итоговая оценка качества финансового менеджмента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</si>
</sst>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15" x14ac:knownFonts="1">
    <font>
      <sz val="10"/>
      <name val="Arial"/>
    </font>
    <font>
      <sz val="12"/>
      <name val="Times New Roman"/>
      <family val="1"/>
      <charset val="204"/>
    </font>
    <font>
      <b/>
      <sz val="14"/>
      <name val="Arial"/>
      <family val="2"/>
      <charset val="204"/>
    </font>
    <font>
      <b/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color rgb="FFC00000"/>
      <name val="Times New Roman"/>
      <family val="1"/>
      <charset val="204"/>
    </font>
    <font>
      <sz val="12"/>
      <color theme="1"/>
      <name val="PT Astra Serif"/>
      <family val="1"/>
      <charset val="204"/>
    </font>
    <font>
      <i/>
      <sz val="10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165" fontId="1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5" fillId="2" borderId="0" xfId="0" applyNumberFormat="1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Fill="1" applyBorder="1" applyAlignment="1" applyProtection="1">
      <alignment horizontal="center" vertical="center" wrapText="1"/>
    </xf>
    <xf numFmtId="1" fontId="4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" fontId="6" fillId="0" borderId="1" xfId="0" applyNumberFormat="1" applyFont="1" applyFill="1" applyBorder="1" applyAlignment="1" applyProtection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 applyProtection="1">
      <alignment horizontal="center" vertical="center" wrapText="1"/>
    </xf>
    <xf numFmtId="166" fontId="6" fillId="2" borderId="1" xfId="0" applyNumberFormat="1" applyFont="1" applyFill="1" applyBorder="1" applyAlignment="1" applyProtection="1">
      <alignment horizontal="center" vertical="center" wrapText="1"/>
    </xf>
    <xf numFmtId="164" fontId="4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4" fontId="6" fillId="2" borderId="1" xfId="0" applyNumberFormat="1" applyFont="1" applyFill="1" applyBorder="1" applyAlignment="1" applyProtection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/>
    </xf>
    <xf numFmtId="10" fontId="6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 applyProtection="1">
      <alignment horizontal="center" vertical="center" wrapText="1"/>
    </xf>
    <xf numFmtId="164" fontId="5" fillId="2" borderId="1" xfId="0" applyNumberFormat="1" applyFont="1" applyFill="1" applyBorder="1" applyAlignment="1" applyProtection="1">
      <alignment horizontal="center" vertical="center" wrapText="1"/>
    </xf>
    <xf numFmtId="1" fontId="4" fillId="2" borderId="1" xfId="0" applyNumberFormat="1" applyFont="1" applyFill="1" applyBorder="1" applyAlignment="1" applyProtection="1">
      <alignment horizontal="center" vertical="center" wrapText="1"/>
    </xf>
    <xf numFmtId="1" fontId="12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 applyProtection="1">
      <alignment horizontal="center" vertical="center" wrapText="1"/>
    </xf>
    <xf numFmtId="1" fontId="1" fillId="0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66" fontId="4" fillId="0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vertical="center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165" fontId="4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6" fontId="6" fillId="0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vertical="center"/>
    </xf>
    <xf numFmtId="1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303" Type="http://schemas.openxmlformats.org/officeDocument/2006/relationships/revisionLog" Target="revisionLog13.xml"/><Relationship Id="rId299" Type="http://schemas.openxmlformats.org/officeDocument/2006/relationships/revisionLog" Target="revisionLog12.xml"/><Relationship Id="rId159" Type="http://schemas.openxmlformats.org/officeDocument/2006/relationships/revisionLog" Target="revisionLog22.xml"/><Relationship Id="rId138" Type="http://schemas.openxmlformats.org/officeDocument/2006/relationships/revisionLog" Target="revisionLog3.xml"/><Relationship Id="rId324" Type="http://schemas.openxmlformats.org/officeDocument/2006/relationships/revisionLog" Target="revisionLog11.xml"/><Relationship Id="rId170" Type="http://schemas.openxmlformats.org/officeDocument/2006/relationships/revisionLog" Target="revisionLog131.xml"/><Relationship Id="rId191" Type="http://schemas.openxmlformats.org/officeDocument/2006/relationships/revisionLog" Target="revisionLog15.xml"/><Relationship Id="rId205" Type="http://schemas.openxmlformats.org/officeDocument/2006/relationships/revisionLog" Target="revisionLog121.xml"/><Relationship Id="rId226" Type="http://schemas.openxmlformats.org/officeDocument/2006/relationships/revisionLog" Target="revisionLog132.xml"/><Relationship Id="rId247" Type="http://schemas.openxmlformats.org/officeDocument/2006/relationships/revisionLog" Target="revisionLog14.xml"/><Relationship Id="rId289" Type="http://schemas.openxmlformats.org/officeDocument/2006/relationships/revisionLog" Target="revisionLog18.xml"/><Relationship Id="rId268" Type="http://schemas.openxmlformats.org/officeDocument/2006/relationships/revisionLog" Target="revisionLog17.xml"/><Relationship Id="rId149" Type="http://schemas.openxmlformats.org/officeDocument/2006/relationships/revisionLog" Target="revisionLog4.xml"/><Relationship Id="rId128" Type="http://schemas.openxmlformats.org/officeDocument/2006/relationships/revisionLog" Target="revisionLog151.xml"/><Relationship Id="rId314" Type="http://schemas.openxmlformats.org/officeDocument/2006/relationships/revisionLog" Target="revisionLog42.xml"/><Relationship Id="rId335" Type="http://schemas.openxmlformats.org/officeDocument/2006/relationships/revisionLog" Target="revisionLog16.xml"/><Relationship Id="rId237" Type="http://schemas.openxmlformats.org/officeDocument/2006/relationships/revisionLog" Target="revisionLog142.xml"/><Relationship Id="rId216" Type="http://schemas.openxmlformats.org/officeDocument/2006/relationships/revisionLog" Target="revisionLog1321.xml"/><Relationship Id="rId160" Type="http://schemas.openxmlformats.org/officeDocument/2006/relationships/revisionLog" Target="revisionLog23.xml"/><Relationship Id="rId181" Type="http://schemas.openxmlformats.org/officeDocument/2006/relationships/revisionLog" Target="revisionLog114.xml"/><Relationship Id="rId258" Type="http://schemas.openxmlformats.org/officeDocument/2006/relationships/revisionLog" Target="revisionLog171.xml"/><Relationship Id="rId279" Type="http://schemas.openxmlformats.org/officeDocument/2006/relationships/revisionLog" Target="revisionLog181.xml"/><Relationship Id="rId211" Type="http://schemas.openxmlformats.org/officeDocument/2006/relationships/revisionLog" Target="revisionLog13212.xml"/><Relationship Id="rId232" Type="http://schemas.openxmlformats.org/officeDocument/2006/relationships/revisionLog" Target="revisionLog1351.xml"/><Relationship Id="rId253" Type="http://schemas.openxmlformats.org/officeDocument/2006/relationships/revisionLog" Target="revisionLog39.xml"/><Relationship Id="rId274" Type="http://schemas.openxmlformats.org/officeDocument/2006/relationships/revisionLog" Target="revisionLog137.xml"/><Relationship Id="rId295" Type="http://schemas.openxmlformats.org/officeDocument/2006/relationships/revisionLog" Target="revisionLog138.xml"/><Relationship Id="rId309" Type="http://schemas.openxmlformats.org/officeDocument/2006/relationships/revisionLog" Target="revisionLog139.xml"/><Relationship Id="rId139" Type="http://schemas.openxmlformats.org/officeDocument/2006/relationships/revisionLog" Target="revisionLog116.xml"/><Relationship Id="rId304" Type="http://schemas.openxmlformats.org/officeDocument/2006/relationships/revisionLog" Target="revisionLog1111.xml"/><Relationship Id="rId290" Type="http://schemas.openxmlformats.org/officeDocument/2006/relationships/revisionLog" Target="revisionLog110.xml"/><Relationship Id="rId134" Type="http://schemas.openxmlformats.org/officeDocument/2006/relationships/revisionLog" Target="revisionLog1142.xml"/><Relationship Id="rId320" Type="http://schemas.openxmlformats.org/officeDocument/2006/relationships/revisionLog" Target="revisionLog161.xml"/><Relationship Id="rId325" Type="http://schemas.openxmlformats.org/officeDocument/2006/relationships/revisionLog" Target="revisionLog19.xml"/><Relationship Id="rId176" Type="http://schemas.openxmlformats.org/officeDocument/2006/relationships/revisionLog" Target="revisionLog1222111111.xml"/><Relationship Id="rId150" Type="http://schemas.openxmlformats.org/officeDocument/2006/relationships/revisionLog" Target="revisionLog5.xml"/><Relationship Id="rId171" Type="http://schemas.openxmlformats.org/officeDocument/2006/relationships/revisionLog" Target="revisionLog120.xml"/><Relationship Id="rId192" Type="http://schemas.openxmlformats.org/officeDocument/2006/relationships/revisionLog" Target="revisionLog123.xml"/><Relationship Id="rId206" Type="http://schemas.openxmlformats.org/officeDocument/2006/relationships/revisionLog" Target="revisionLog13211.xml"/><Relationship Id="rId227" Type="http://schemas.openxmlformats.org/officeDocument/2006/relationships/revisionLog" Target="revisionLog1421.xml"/><Relationship Id="rId197" Type="http://schemas.openxmlformats.org/officeDocument/2006/relationships/revisionLog" Target="revisionLog124211.xml"/><Relationship Id="rId155" Type="http://schemas.openxmlformats.org/officeDocument/2006/relationships/revisionLog" Target="revisionLog11931.xml"/><Relationship Id="rId341" Type="http://schemas.openxmlformats.org/officeDocument/2006/relationships/revisionLog" Target="revisionLog53.xml"/><Relationship Id="rId248" Type="http://schemas.openxmlformats.org/officeDocument/2006/relationships/revisionLog" Target="revisionLog35.xml"/><Relationship Id="rId269" Type="http://schemas.openxmlformats.org/officeDocument/2006/relationships/revisionLog" Target="revisionLog1101.xml"/><Relationship Id="rId201" Type="http://schemas.openxmlformats.org/officeDocument/2006/relationships/revisionLog" Target="revisionLog132111.xml"/><Relationship Id="rId222" Type="http://schemas.openxmlformats.org/officeDocument/2006/relationships/revisionLog" Target="revisionLog14212.xml"/><Relationship Id="rId243" Type="http://schemas.openxmlformats.org/officeDocument/2006/relationships/revisionLog" Target="revisionLog1711.xml"/><Relationship Id="rId264" Type="http://schemas.openxmlformats.org/officeDocument/2006/relationships/revisionLog" Target="revisionLog182.xml"/><Relationship Id="rId285" Type="http://schemas.openxmlformats.org/officeDocument/2006/relationships/revisionLog" Target="revisionLog1381.xml"/><Relationship Id="rId129" Type="http://schemas.openxmlformats.org/officeDocument/2006/relationships/revisionLog" Target="revisionLog11421.xml"/><Relationship Id="rId310" Type="http://schemas.openxmlformats.org/officeDocument/2006/relationships/revisionLog" Target="revisionLog41.xml"/><Relationship Id="rId280" Type="http://schemas.openxmlformats.org/officeDocument/2006/relationships/revisionLog" Target="revisionLog1112.xml"/><Relationship Id="rId124" Type="http://schemas.openxmlformats.org/officeDocument/2006/relationships/revisionLog" Target="revisionLog1521.xml"/><Relationship Id="rId315" Type="http://schemas.openxmlformats.org/officeDocument/2006/relationships/revisionLog" Target="revisionLog43.xml"/><Relationship Id="rId336" Type="http://schemas.openxmlformats.org/officeDocument/2006/relationships/revisionLog" Target="revisionLog1.xml"/><Relationship Id="rId217" Type="http://schemas.openxmlformats.org/officeDocument/2006/relationships/revisionLog" Target="revisionLog14211.xml"/><Relationship Id="rId166" Type="http://schemas.openxmlformats.org/officeDocument/2006/relationships/revisionLog" Target="revisionLog27.xml"/><Relationship Id="rId145" Type="http://schemas.openxmlformats.org/officeDocument/2006/relationships/revisionLog" Target="revisionLog1192.xml"/><Relationship Id="rId140" Type="http://schemas.openxmlformats.org/officeDocument/2006/relationships/revisionLog" Target="revisionLog1231.xml"/><Relationship Id="rId161" Type="http://schemas.openxmlformats.org/officeDocument/2006/relationships/revisionLog" Target="revisionLog24.xml"/><Relationship Id="rId182" Type="http://schemas.openxmlformats.org/officeDocument/2006/relationships/revisionLog" Target="revisionLog1241.xml"/><Relationship Id="rId187" Type="http://schemas.openxmlformats.org/officeDocument/2006/relationships/revisionLog" Target="revisionLog1252.xml"/><Relationship Id="rId331" Type="http://schemas.openxmlformats.org/officeDocument/2006/relationships/revisionLog" Target="revisionLog48.xml"/><Relationship Id="rId238" Type="http://schemas.openxmlformats.org/officeDocument/2006/relationships/revisionLog" Target="revisionLog1821.xml"/><Relationship Id="rId259" Type="http://schemas.openxmlformats.org/officeDocument/2006/relationships/revisionLog" Target="revisionLog11011.xml"/><Relationship Id="rId233" Type="http://schemas.openxmlformats.org/officeDocument/2006/relationships/revisionLog" Target="revisionLog172.xml"/><Relationship Id="rId212" Type="http://schemas.openxmlformats.org/officeDocument/2006/relationships/revisionLog" Target="revisionLog142111.xml"/><Relationship Id="rId254" Type="http://schemas.openxmlformats.org/officeDocument/2006/relationships/revisionLog" Target="revisionLog40.xml"/><Relationship Id="rId119" Type="http://schemas.openxmlformats.org/officeDocument/2006/relationships/revisionLog" Target="revisionLog114211.xml"/><Relationship Id="rId300" Type="http://schemas.openxmlformats.org/officeDocument/2006/relationships/revisionLog" Target="revisionLog119.xml"/><Relationship Id="rId305" Type="http://schemas.openxmlformats.org/officeDocument/2006/relationships/revisionLog" Target="revisionLog122.xml"/><Relationship Id="rId270" Type="http://schemas.openxmlformats.org/officeDocument/2006/relationships/revisionLog" Target="revisionLog11121.xml"/><Relationship Id="rId275" Type="http://schemas.openxmlformats.org/officeDocument/2006/relationships/revisionLog" Target="revisionLog113.xml"/><Relationship Id="rId291" Type="http://schemas.openxmlformats.org/officeDocument/2006/relationships/revisionLog" Target="revisionLog115.xml"/><Relationship Id="rId296" Type="http://schemas.openxmlformats.org/officeDocument/2006/relationships/revisionLog" Target="revisionLog117.xml"/><Relationship Id="rId326" Type="http://schemas.openxmlformats.org/officeDocument/2006/relationships/revisionLog" Target="revisionLog112.xml"/><Relationship Id="rId198" Type="http://schemas.openxmlformats.org/officeDocument/2006/relationships/revisionLog" Target="revisionLog126.xml"/><Relationship Id="rId177" Type="http://schemas.openxmlformats.org/officeDocument/2006/relationships/revisionLog" Target="revisionLog129.xml"/><Relationship Id="rId156" Type="http://schemas.openxmlformats.org/officeDocument/2006/relationships/revisionLog" Target="revisionLog10.xml"/><Relationship Id="rId151" Type="http://schemas.openxmlformats.org/officeDocument/2006/relationships/revisionLog" Target="revisionLog6.xml"/><Relationship Id="rId135" Type="http://schemas.openxmlformats.org/officeDocument/2006/relationships/revisionLog" Target="revisionLog1251.xml"/><Relationship Id="rId130" Type="http://schemas.openxmlformats.org/officeDocument/2006/relationships/revisionLog" Target="revisionLog12411.xml"/><Relationship Id="rId321" Type="http://schemas.openxmlformats.org/officeDocument/2006/relationships/revisionLog" Target="revisionLog191.xml"/><Relationship Id="rId342" Type="http://schemas.openxmlformats.org/officeDocument/2006/relationships/revisionLog" Target="revisionLog54.xml"/><Relationship Id="rId172" Type="http://schemas.openxmlformats.org/officeDocument/2006/relationships/revisionLog" Target="revisionLog1291.xml"/><Relationship Id="rId193" Type="http://schemas.openxmlformats.org/officeDocument/2006/relationships/revisionLog" Target="revisionLog1421111.xml"/><Relationship Id="rId202" Type="http://schemas.openxmlformats.org/officeDocument/2006/relationships/revisionLog" Target="revisionLog33.xml"/><Relationship Id="rId207" Type="http://schemas.openxmlformats.org/officeDocument/2006/relationships/revisionLog" Target="revisionLog143.xml"/><Relationship Id="rId223" Type="http://schemas.openxmlformats.org/officeDocument/2006/relationships/revisionLog" Target="revisionLog1721.xml"/><Relationship Id="rId228" Type="http://schemas.openxmlformats.org/officeDocument/2006/relationships/revisionLog" Target="revisionLog1822.xml"/><Relationship Id="rId244" Type="http://schemas.openxmlformats.org/officeDocument/2006/relationships/revisionLog" Target="revisionLog11012.xml"/><Relationship Id="rId249" Type="http://schemas.openxmlformats.org/officeDocument/2006/relationships/revisionLog" Target="revisionLog36.xml"/><Relationship Id="rId316" Type="http://schemas.openxmlformats.org/officeDocument/2006/relationships/revisionLog" Target="revisionLog44.xml"/><Relationship Id="rId286" Type="http://schemas.openxmlformats.org/officeDocument/2006/relationships/revisionLog" Target="revisionLog1171.xml"/><Relationship Id="rId260" Type="http://schemas.openxmlformats.org/officeDocument/2006/relationships/revisionLog" Target="revisionLog111211.xml"/><Relationship Id="rId265" Type="http://schemas.openxmlformats.org/officeDocument/2006/relationships/revisionLog" Target="revisionLog1131.xml"/><Relationship Id="rId281" Type="http://schemas.openxmlformats.org/officeDocument/2006/relationships/revisionLog" Target="revisionLog1152.xml"/><Relationship Id="rId337" Type="http://schemas.openxmlformats.org/officeDocument/2006/relationships/revisionLog" Target="revisionLog49.xml"/><Relationship Id="rId188" Type="http://schemas.openxmlformats.org/officeDocument/2006/relationships/revisionLog" Target="revisionLog1262.xml"/><Relationship Id="rId311" Type="http://schemas.openxmlformats.org/officeDocument/2006/relationships/revisionLog" Target="revisionLog1611.xml"/><Relationship Id="rId167" Type="http://schemas.openxmlformats.org/officeDocument/2006/relationships/revisionLog" Target="revisionLog28.xml"/><Relationship Id="rId146" Type="http://schemas.openxmlformats.org/officeDocument/2006/relationships/revisionLog" Target="revisionLog1271.xml"/><Relationship Id="rId141" Type="http://schemas.openxmlformats.org/officeDocument/2006/relationships/revisionLog" Target="revisionLog1261.xml"/><Relationship Id="rId125" Type="http://schemas.openxmlformats.org/officeDocument/2006/relationships/revisionLog" Target="revisionLog11613.xml"/><Relationship Id="rId120" Type="http://schemas.openxmlformats.org/officeDocument/2006/relationships/revisionLog" Target="revisionLog12511.xml"/><Relationship Id="rId332" Type="http://schemas.openxmlformats.org/officeDocument/2006/relationships/revisionLog" Target="revisionLog111.xml"/><Relationship Id="rId239" Type="http://schemas.openxmlformats.org/officeDocument/2006/relationships/revisionLog" Target="revisionLog110121.xml"/><Relationship Id="rId234" Type="http://schemas.openxmlformats.org/officeDocument/2006/relationships/revisionLog" Target="revisionLog34.xml"/><Relationship Id="rId218" Type="http://schemas.openxmlformats.org/officeDocument/2006/relationships/revisionLog" Target="revisionLog18221.xml"/><Relationship Id="rId162" Type="http://schemas.openxmlformats.org/officeDocument/2006/relationships/revisionLog" Target="revisionLog1281.xml"/><Relationship Id="rId183" Type="http://schemas.openxmlformats.org/officeDocument/2006/relationships/revisionLog" Target="revisionLog12621.xml"/><Relationship Id="rId213" Type="http://schemas.openxmlformats.org/officeDocument/2006/relationships/revisionLog" Target="revisionLog17211.xml"/><Relationship Id="rId250" Type="http://schemas.openxmlformats.org/officeDocument/2006/relationships/revisionLog" Target="revisionLog37.xml"/><Relationship Id="rId255" Type="http://schemas.openxmlformats.org/officeDocument/2006/relationships/revisionLog" Target="revisionLog1112111.xml"/><Relationship Id="rId271" Type="http://schemas.openxmlformats.org/officeDocument/2006/relationships/revisionLog" Target="revisionLog11521.xml"/><Relationship Id="rId276" Type="http://schemas.openxmlformats.org/officeDocument/2006/relationships/revisionLog" Target="revisionLog11711.xml"/><Relationship Id="rId292" Type="http://schemas.openxmlformats.org/officeDocument/2006/relationships/revisionLog" Target="revisionLog1191.xml"/><Relationship Id="rId297" Type="http://schemas.openxmlformats.org/officeDocument/2006/relationships/revisionLog" Target="revisionLog1211.xml"/><Relationship Id="rId306" Type="http://schemas.openxmlformats.org/officeDocument/2006/relationships/revisionLog" Target="revisionLog16111.xml"/><Relationship Id="rId178" Type="http://schemas.openxmlformats.org/officeDocument/2006/relationships/revisionLog" Target="revisionLog1301.xml"/><Relationship Id="rId301" Type="http://schemas.openxmlformats.org/officeDocument/2006/relationships/revisionLog" Target="revisionLog1222.xml"/><Relationship Id="rId157" Type="http://schemas.openxmlformats.org/officeDocument/2006/relationships/revisionLog" Target="revisionLog20.xml"/><Relationship Id="rId136" Type="http://schemas.openxmlformats.org/officeDocument/2006/relationships/revisionLog" Target="revisionLog2.xml"/><Relationship Id="rId131" Type="http://schemas.openxmlformats.org/officeDocument/2006/relationships/revisionLog" Target="revisionLog12711.xml"/><Relationship Id="rId322" Type="http://schemas.openxmlformats.org/officeDocument/2006/relationships/revisionLog" Target="revisionLog1121.xml"/><Relationship Id="rId327" Type="http://schemas.openxmlformats.org/officeDocument/2006/relationships/revisionLog" Target="revisionLog46.xml"/><Relationship Id="rId229" Type="http://schemas.openxmlformats.org/officeDocument/2006/relationships/revisionLog" Target="revisionLog11121111.xml"/><Relationship Id="rId208" Type="http://schemas.openxmlformats.org/officeDocument/2006/relationships/revisionLog" Target="revisionLog1102.xml"/><Relationship Id="rId152" Type="http://schemas.openxmlformats.org/officeDocument/2006/relationships/revisionLog" Target="revisionLog7.xml"/><Relationship Id="rId173" Type="http://schemas.openxmlformats.org/officeDocument/2006/relationships/revisionLog" Target="revisionLog13011.xml"/><Relationship Id="rId194" Type="http://schemas.openxmlformats.org/officeDocument/2006/relationships/revisionLog" Target="revisionLog127.xml"/><Relationship Id="rId199" Type="http://schemas.openxmlformats.org/officeDocument/2006/relationships/revisionLog" Target="revisionLog128.xml"/><Relationship Id="rId203" Type="http://schemas.openxmlformats.org/officeDocument/2006/relationships/revisionLog" Target="revisionLog172111.xml"/><Relationship Id="rId245" Type="http://schemas.openxmlformats.org/officeDocument/2006/relationships/revisionLog" Target="revisionLog115211.xml"/><Relationship Id="rId224" Type="http://schemas.openxmlformats.org/officeDocument/2006/relationships/revisionLog" Target="revisionLog111211111.xml"/><Relationship Id="rId240" Type="http://schemas.openxmlformats.org/officeDocument/2006/relationships/revisionLog" Target="revisionLog1132.xml"/><Relationship Id="rId261" Type="http://schemas.openxmlformats.org/officeDocument/2006/relationships/revisionLog" Target="revisionLog117111.xml"/><Relationship Id="rId266" Type="http://schemas.openxmlformats.org/officeDocument/2006/relationships/revisionLog" Target="revisionLog11911.xml"/><Relationship Id="rId287" Type="http://schemas.openxmlformats.org/officeDocument/2006/relationships/revisionLog" Target="revisionLog12111.xml"/><Relationship Id="rId168" Type="http://schemas.openxmlformats.org/officeDocument/2006/relationships/revisionLog" Target="revisionLog29.xml"/><Relationship Id="rId147" Type="http://schemas.openxmlformats.org/officeDocument/2006/relationships/revisionLog" Target="revisionLog12811.xml"/><Relationship Id="rId126" Type="http://schemas.openxmlformats.org/officeDocument/2006/relationships/revisionLog" Target="revisionLog152.xml"/><Relationship Id="rId312" Type="http://schemas.openxmlformats.org/officeDocument/2006/relationships/revisionLog" Target="revisionLog1911.xml"/><Relationship Id="rId282" Type="http://schemas.openxmlformats.org/officeDocument/2006/relationships/revisionLog" Target="revisionLog121111.xml"/><Relationship Id="rId317" Type="http://schemas.openxmlformats.org/officeDocument/2006/relationships/revisionLog" Target="revisionLog11211.xml"/><Relationship Id="rId333" Type="http://schemas.openxmlformats.org/officeDocument/2006/relationships/revisionLog" Target="revisionLog118.xml"/><Relationship Id="rId338" Type="http://schemas.openxmlformats.org/officeDocument/2006/relationships/revisionLog" Target="revisionLog50.xml"/><Relationship Id="rId219" Type="http://schemas.openxmlformats.org/officeDocument/2006/relationships/revisionLog" Target="revisionLog111212.xml"/><Relationship Id="rId189" Type="http://schemas.openxmlformats.org/officeDocument/2006/relationships/revisionLog" Target="revisionLog1282.xml"/><Relationship Id="rId184" Type="http://schemas.openxmlformats.org/officeDocument/2006/relationships/revisionLog" Target="revisionLog1272.xml"/><Relationship Id="rId163" Type="http://schemas.openxmlformats.org/officeDocument/2006/relationships/revisionLog" Target="revisionLog12911.xml"/><Relationship Id="rId142" Type="http://schemas.openxmlformats.org/officeDocument/2006/relationships/revisionLog" Target="revisionLog11921.xml"/><Relationship Id="rId121" Type="http://schemas.openxmlformats.org/officeDocument/2006/relationships/revisionLog" Target="revisionLog1211111.xml"/><Relationship Id="rId251" Type="http://schemas.openxmlformats.org/officeDocument/2006/relationships/revisionLog" Target="revisionLog38.xml"/><Relationship Id="rId214" Type="http://schemas.openxmlformats.org/officeDocument/2006/relationships/revisionLog" Target="revisionLog1112121.xml"/><Relationship Id="rId230" Type="http://schemas.openxmlformats.org/officeDocument/2006/relationships/revisionLog" Target="revisionLog11321.xml"/><Relationship Id="rId235" Type="http://schemas.openxmlformats.org/officeDocument/2006/relationships/revisionLog" Target="revisionLog1152111.xml"/><Relationship Id="rId256" Type="http://schemas.openxmlformats.org/officeDocument/2006/relationships/revisionLog" Target="revisionLog1173.xml"/><Relationship Id="rId277" Type="http://schemas.openxmlformats.org/officeDocument/2006/relationships/revisionLog" Target="revisionLog1212.xml"/><Relationship Id="rId298" Type="http://schemas.openxmlformats.org/officeDocument/2006/relationships/revisionLog" Target="revisionLog12221.xml"/><Relationship Id="rId158" Type="http://schemas.openxmlformats.org/officeDocument/2006/relationships/revisionLog" Target="revisionLog21.xml"/><Relationship Id="rId307" Type="http://schemas.openxmlformats.org/officeDocument/2006/relationships/revisionLog" Target="revisionLog125.xml"/><Relationship Id="rId302" Type="http://schemas.openxmlformats.org/officeDocument/2006/relationships/revisionLog" Target="revisionLog124.xml"/><Relationship Id="rId293" Type="http://schemas.openxmlformats.org/officeDocument/2006/relationships/revisionLog" Target="revisionLog122211.xml"/><Relationship Id="rId137" Type="http://schemas.openxmlformats.org/officeDocument/2006/relationships/revisionLog" Target="revisionLog1161.xml"/><Relationship Id="rId272" Type="http://schemas.openxmlformats.org/officeDocument/2006/relationships/revisionLog" Target="revisionLog12121.xml"/><Relationship Id="rId323" Type="http://schemas.openxmlformats.org/officeDocument/2006/relationships/revisionLog" Target="revisionLog1181.xml"/><Relationship Id="rId328" Type="http://schemas.openxmlformats.org/officeDocument/2006/relationships/revisionLog" Target="revisionLog47.xml"/><Relationship Id="rId209" Type="http://schemas.openxmlformats.org/officeDocument/2006/relationships/revisionLog" Target="revisionLog1114.xml"/><Relationship Id="rId195" Type="http://schemas.openxmlformats.org/officeDocument/2006/relationships/revisionLog" Target="revisionLog130.xml"/><Relationship Id="rId179" Type="http://schemas.openxmlformats.org/officeDocument/2006/relationships/revisionLog" Target="revisionLog133.xml"/><Relationship Id="rId174" Type="http://schemas.openxmlformats.org/officeDocument/2006/relationships/revisionLog" Target="revisionLog30.xml"/><Relationship Id="rId153" Type="http://schemas.openxmlformats.org/officeDocument/2006/relationships/revisionLog" Target="revisionLog8.xml"/><Relationship Id="rId132" Type="http://schemas.openxmlformats.org/officeDocument/2006/relationships/revisionLog" Target="revisionLog11612.xml"/><Relationship Id="rId190" Type="http://schemas.openxmlformats.org/officeDocument/2006/relationships/revisionLog" Target="revisionLog1302.xml"/><Relationship Id="rId204" Type="http://schemas.openxmlformats.org/officeDocument/2006/relationships/revisionLog" Target="revisionLog11021.xml"/><Relationship Id="rId220" Type="http://schemas.openxmlformats.org/officeDocument/2006/relationships/revisionLog" Target="revisionLog113211.xml"/><Relationship Id="rId225" Type="http://schemas.openxmlformats.org/officeDocument/2006/relationships/revisionLog" Target="revisionLog11521111.xml"/><Relationship Id="rId241" Type="http://schemas.openxmlformats.org/officeDocument/2006/relationships/revisionLog" Target="revisionLog11731.xml"/><Relationship Id="rId246" Type="http://schemas.openxmlformats.org/officeDocument/2006/relationships/revisionLog" Target="revisionLog1193.xml"/><Relationship Id="rId267" Type="http://schemas.openxmlformats.org/officeDocument/2006/relationships/revisionLog" Target="revisionLog121211.xml"/><Relationship Id="rId288" Type="http://schemas.openxmlformats.org/officeDocument/2006/relationships/revisionLog" Target="revisionLog1222111.xml"/><Relationship Id="rId127" Type="http://schemas.openxmlformats.org/officeDocument/2006/relationships/revisionLog" Target="revisionLog116121.xml"/><Relationship Id="rId318" Type="http://schemas.openxmlformats.org/officeDocument/2006/relationships/revisionLog" Target="revisionLog45.xml"/><Relationship Id="rId283" Type="http://schemas.openxmlformats.org/officeDocument/2006/relationships/revisionLog" Target="revisionLog12221111.xml"/><Relationship Id="rId262" Type="http://schemas.openxmlformats.org/officeDocument/2006/relationships/revisionLog" Target="revisionLog1212111.xml"/><Relationship Id="rId313" Type="http://schemas.openxmlformats.org/officeDocument/2006/relationships/revisionLog" Target="revisionLog19111.xml"/><Relationship Id="rId339" Type="http://schemas.openxmlformats.org/officeDocument/2006/relationships/revisionLog" Target="revisionLog51.xml"/><Relationship Id="rId185" Type="http://schemas.openxmlformats.org/officeDocument/2006/relationships/revisionLog" Target="revisionLog31.xml"/><Relationship Id="rId169" Type="http://schemas.openxmlformats.org/officeDocument/2006/relationships/revisionLog" Target="revisionLog12821.xml"/><Relationship Id="rId164" Type="http://schemas.openxmlformats.org/officeDocument/2006/relationships/revisionLog" Target="revisionLog25.xml"/><Relationship Id="rId148" Type="http://schemas.openxmlformats.org/officeDocument/2006/relationships/revisionLog" Target="revisionLog12721.xml"/><Relationship Id="rId143" Type="http://schemas.openxmlformats.org/officeDocument/2006/relationships/revisionLog" Target="revisionLog126211.xml"/><Relationship Id="rId122" Type="http://schemas.openxmlformats.org/officeDocument/2006/relationships/revisionLog" Target="revisionLog15211.xml"/><Relationship Id="rId334" Type="http://schemas.openxmlformats.org/officeDocument/2006/relationships/revisionLog" Target="revisionLog134.xml"/><Relationship Id="rId236" Type="http://schemas.openxmlformats.org/officeDocument/2006/relationships/revisionLog" Target="revisionLog117311.xml"/><Relationship Id="rId215" Type="http://schemas.openxmlformats.org/officeDocument/2006/relationships/revisionLog" Target="revisionLog1341.xml"/><Relationship Id="rId180" Type="http://schemas.openxmlformats.org/officeDocument/2006/relationships/revisionLog" Target="revisionLog13021.xml"/><Relationship Id="rId210" Type="http://schemas.openxmlformats.org/officeDocument/2006/relationships/revisionLog" Target="revisionLog1132111.xml"/><Relationship Id="rId257" Type="http://schemas.openxmlformats.org/officeDocument/2006/relationships/revisionLog" Target="revisionLog12121111.xml"/><Relationship Id="rId278" Type="http://schemas.openxmlformats.org/officeDocument/2006/relationships/revisionLog" Target="revisionLog122211111.xml"/><Relationship Id="rId252" Type="http://schemas.openxmlformats.org/officeDocument/2006/relationships/revisionLog" Target="revisionLog121211111.xml"/><Relationship Id="rId231" Type="http://schemas.openxmlformats.org/officeDocument/2006/relationships/revisionLog" Target="revisionLog117312.xml"/><Relationship Id="rId273" Type="http://schemas.openxmlformats.org/officeDocument/2006/relationships/revisionLog" Target="revisionLog135.xml"/><Relationship Id="rId294" Type="http://schemas.openxmlformats.org/officeDocument/2006/relationships/revisionLog" Target="revisionLog1242.xml"/><Relationship Id="rId308" Type="http://schemas.openxmlformats.org/officeDocument/2006/relationships/revisionLog" Target="revisionLog136.xml"/><Relationship Id="rId329" Type="http://schemas.openxmlformats.org/officeDocument/2006/relationships/revisionLog" Target="revisionLog1113.xml"/><Relationship Id="rId175" Type="http://schemas.openxmlformats.org/officeDocument/2006/relationships/revisionLog" Target="revisionLog13411.xml"/><Relationship Id="rId154" Type="http://schemas.openxmlformats.org/officeDocument/2006/relationships/revisionLog" Target="revisionLog9.xml"/><Relationship Id="rId133" Type="http://schemas.openxmlformats.org/officeDocument/2006/relationships/revisionLog" Target="revisionLog1210.xml"/><Relationship Id="rId340" Type="http://schemas.openxmlformats.org/officeDocument/2006/relationships/revisionLog" Target="revisionLog52.xml"/><Relationship Id="rId196" Type="http://schemas.openxmlformats.org/officeDocument/2006/relationships/revisionLog" Target="revisionLog1431.xml"/><Relationship Id="rId200" Type="http://schemas.openxmlformats.org/officeDocument/2006/relationships/revisionLog" Target="revisionLog1213.xml"/><Relationship Id="rId242" Type="http://schemas.openxmlformats.org/officeDocument/2006/relationships/revisionLog" Target="revisionLog11932.xml"/><Relationship Id="rId221" Type="http://schemas.openxmlformats.org/officeDocument/2006/relationships/revisionLog" Target="revisionLog115211111.xml"/><Relationship Id="rId263" Type="http://schemas.openxmlformats.org/officeDocument/2006/relationships/revisionLog" Target="revisionLog1361.xml"/><Relationship Id="rId284" Type="http://schemas.openxmlformats.org/officeDocument/2006/relationships/revisionLog" Target="revisionLog12421.xml"/><Relationship Id="rId319" Type="http://schemas.openxmlformats.org/officeDocument/2006/relationships/revisionLog" Target="revisionLog11131.xml"/><Relationship Id="rId144" Type="http://schemas.openxmlformats.org/officeDocument/2006/relationships/revisionLog" Target="revisionLog183.xml"/><Relationship Id="rId123" Type="http://schemas.openxmlformats.org/officeDocument/2006/relationships/revisionLog" Target="revisionLog1212111111.xml"/><Relationship Id="rId330" Type="http://schemas.openxmlformats.org/officeDocument/2006/relationships/revisionLog" Target="revisionLog162.xml"/><Relationship Id="rId186" Type="http://schemas.openxmlformats.org/officeDocument/2006/relationships/revisionLog" Target="revisionLog32.xml"/><Relationship Id="rId165" Type="http://schemas.openxmlformats.org/officeDocument/2006/relationships/revisionLog" Target="revisionLog26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6664CDA-067F-4A50-8BBF-6DB1C7BB766B}" diskRevisions="1" revisionId="1883" version="342">
  <header guid="{6F2BF6E9-5167-4610-9936-C6159F4581F2}" dateTime="2021-05-26T09:26:15" maxSheetId="2" userName="Аникина И.А." r:id="rId119" minRId="561" maxRId="564">
    <sheetIdMap count="1">
      <sheetId val="1"/>
    </sheetIdMap>
  </header>
  <header guid="{AD35252F-9A4D-4FB1-8E30-63E1863EACD0}" dateTime="2021-05-28T12:24:48" maxSheetId="2" userName="Купцова И.О." r:id="rId120" minRId="568" maxRId="569">
    <sheetIdMap count="1">
      <sheetId val="1"/>
    </sheetIdMap>
  </header>
  <header guid="{65614B60-2689-487D-B05B-ABCBB70911B7}" dateTime="2021-05-28T12:25:08" maxSheetId="2" userName="Купцова И.О." r:id="rId121">
    <sheetIdMap count="1">
      <sheetId val="1"/>
    </sheetIdMap>
  </header>
  <header guid="{97053191-2EEE-432E-9DB5-B8570ECB0FA4}" dateTime="2021-05-28T12:25:49" maxSheetId="2" userName="Купцова И.О." r:id="rId122">
    <sheetIdMap count="1">
      <sheetId val="1"/>
    </sheetIdMap>
  </header>
  <header guid="{75CAB188-FDEC-4059-8A0B-53FF6E968CEE}" dateTime="2021-06-04T10:37:37" maxSheetId="2" userName="Баталова И.М." r:id="rId123">
    <sheetIdMap count="1">
      <sheetId val="1"/>
    </sheetIdMap>
  </header>
  <header guid="{94F513D3-A989-404D-AF95-D324902EC4E4}" dateTime="2021-06-07T09:18:14" maxSheetId="2" userName="Лобанова Ю.А." r:id="rId124" minRId="582" maxRId="585">
    <sheetIdMap count="1">
      <sheetId val="1"/>
    </sheetIdMap>
  </header>
  <header guid="{EAE39775-C4A8-4B63-9B6B-804467C686F2}" dateTime="2021-06-07T09:19:09" maxSheetId="2" userName="Лобанова Ю.А." r:id="rId125">
    <sheetIdMap count="1">
      <sheetId val="1"/>
    </sheetIdMap>
  </header>
  <header guid="{4942F8A4-B1EC-443F-B39C-E29AC3A0DDBC}" dateTime="2021-06-07T09:31:29" maxSheetId="2" userName="Лобанова Ю.А." r:id="rId126" minRId="592" maxRId="596">
    <sheetIdMap count="1">
      <sheetId val="1"/>
    </sheetIdMap>
  </header>
  <header guid="{FF1A727B-AB67-47C5-9D57-482486096DCC}" dateTime="2021-06-07T09:31:41" maxSheetId="2" userName="Лобанова Ю.А." r:id="rId127">
    <sheetIdMap count="1">
      <sheetId val="1"/>
    </sheetIdMap>
  </header>
  <header guid="{B70A5E64-28FB-4223-AE86-641E9EE90E23}" dateTime="2021-06-07T09:33:29" maxSheetId="2" userName="Лобанова Ю.А." r:id="rId128" minRId="603" maxRId="604">
    <sheetIdMap count="1">
      <sheetId val="1"/>
    </sheetIdMap>
  </header>
  <header guid="{8E2BA272-BE60-447C-B23B-BF8DBD65128F}" dateTime="2021-06-07T10:10:06" maxSheetId="2" userName="Лобанова Ю.А." r:id="rId129">
    <sheetIdMap count="1">
      <sheetId val="1"/>
    </sheetIdMap>
  </header>
  <header guid="{BDFBC61E-578E-457E-8C96-48CDAB47C963}" dateTime="2021-06-07T10:46:45" maxSheetId="2" userName="Аникина И.А." r:id="rId130">
    <sheetIdMap count="1">
      <sheetId val="1"/>
    </sheetIdMap>
  </header>
  <header guid="{E98FE4B3-F44B-46BE-A14F-C2C5E8A2FF36}" dateTime="2021-06-07T10:46:51" maxSheetId="2" userName="Аникина И.А." r:id="rId131">
    <sheetIdMap count="1">
      <sheetId val="1"/>
    </sheetIdMap>
  </header>
  <header guid="{E5B299F6-33B5-4EBE-BDB3-794A23FD7B15}" dateTime="2021-06-07T10:59:56" maxSheetId="2" userName="Аникина И.А." r:id="rId132" minRId="617">
    <sheetIdMap count="1">
      <sheetId val="1"/>
    </sheetIdMap>
  </header>
  <header guid="{127DC91E-B5D4-4526-B8A6-967477F93E07}" dateTime="2021-06-07T11:00:37" maxSheetId="2" userName="Аникина И.А." r:id="rId133" minRId="621">
    <sheetIdMap count="1">
      <sheetId val="1"/>
    </sheetIdMap>
  </header>
  <header guid="{4932F89B-A03A-49A3-ADFC-46DFE08BBF6E}" dateTime="2021-06-07T11:04:11" maxSheetId="2" userName="Аникина И.А." r:id="rId134" minRId="625">
    <sheetIdMap count="1">
      <sheetId val="1"/>
    </sheetIdMap>
  </header>
  <header guid="{544EA281-36F8-4A5C-9F4E-506EF5D8ACD3}" dateTime="2021-06-07T11:04:22" maxSheetId="2" userName="Аникина И.А." r:id="rId135">
    <sheetIdMap count="1">
      <sheetId val="1"/>
    </sheetIdMap>
  </header>
  <header guid="{8852DC7B-F04F-4F03-94B1-053BF03A0A37}" dateTime="2021-06-07T12:20:39" maxSheetId="2" userName="Парфененко А.В." r:id="rId136">
    <sheetIdMap count="1">
      <sheetId val="1"/>
    </sheetIdMap>
  </header>
  <header guid="{E2ACC3C9-C13B-49AE-8326-2CA5208AB13A}" dateTime="2021-06-07T13:23:41" maxSheetId="2" userName="Чумакова С.А." r:id="rId137" minRId="635">
    <sheetIdMap count="1">
      <sheetId val="1"/>
    </sheetIdMap>
  </header>
  <header guid="{E6F7550C-9F1B-4F27-82DC-590CCE9601AE}" dateTime="2021-06-07T13:35:26" maxSheetId="2" userName="Серегина М.А." r:id="rId138">
    <sheetIdMap count="1">
      <sheetId val="1"/>
    </sheetIdMap>
  </header>
  <header guid="{573D184C-989B-4796-AEB6-D7EE13FF05CE}" dateTime="2021-06-07T14:42:51" maxSheetId="2" userName="Лобанова Ю.А." r:id="rId139" minRId="642" maxRId="644">
    <sheetIdMap count="1">
      <sheetId val="1"/>
    </sheetIdMap>
  </header>
  <header guid="{103417C9-243D-48DF-91FC-2B81FE6FA483}" dateTime="2021-06-07T15:30:42" maxSheetId="2" userName="Лобанова Ю.А." r:id="rId140" minRId="648" maxRId="649">
    <sheetIdMap count="1">
      <sheetId val="1"/>
    </sheetIdMap>
  </header>
  <header guid="{57CA47A1-9F8B-4415-8D08-D59E49799B2A}" dateTime="2021-06-07T15:34:00" maxSheetId="2" userName="Лобанова Ю.А." r:id="rId141" minRId="653" maxRId="657">
    <sheetIdMap count="1">
      <sheetId val="1"/>
    </sheetIdMap>
  </header>
  <header guid="{D7846DFF-C959-4555-955D-B40C1187EFB3}" dateTime="2021-06-07T16:03:57" maxSheetId="2" userName="Лобанова Ю.А." r:id="rId142" minRId="661" maxRId="674">
    <sheetIdMap count="1">
      <sheetId val="1"/>
    </sheetIdMap>
  </header>
  <header guid="{6BD3FC6E-F603-4B03-9DF0-C5FFB83DD8BD}" dateTime="2021-06-07T16:18:22" maxSheetId="2" userName="Аникина И.А." r:id="rId143" minRId="678" maxRId="679">
    <sheetIdMap count="1">
      <sheetId val="1"/>
    </sheetIdMap>
  </header>
  <header guid="{398027B2-6706-4F21-AB4E-5F7B0DBD665E}" dateTime="2021-06-07T16:36:52" maxSheetId="2" userName="Шаперова О.Ю." r:id="rId144" minRId="683" maxRId="691">
    <sheetIdMap count="1">
      <sheetId val="1"/>
    </sheetIdMap>
  </header>
  <header guid="{07283FCC-C507-485C-AD2B-51267CB0A73F}" dateTime="2021-06-07T16:45:21" maxSheetId="2" userName="Шурыгина С.В." r:id="rId145" minRId="695" maxRId="717">
    <sheetIdMap count="1">
      <sheetId val="1"/>
    </sheetIdMap>
  </header>
  <header guid="{1A9E1B49-E1A8-435F-80D4-FBBDB3583982}" dateTime="2021-06-07T16:48:41" maxSheetId="2" userName="Аникина И.А." r:id="rId146" minRId="721" maxRId="722">
    <sheetIdMap count="1">
      <sheetId val="1"/>
    </sheetIdMap>
  </header>
  <header guid="{42478875-478F-4D70-8314-4224E240A3F8}" dateTime="2021-06-07T16:48:53" maxSheetId="2" userName="Аникина И.А." r:id="rId147">
    <sheetIdMap count="1">
      <sheetId val="1"/>
    </sheetIdMap>
  </header>
  <header guid="{0BDCD860-E372-45C7-8B5A-B3F2AD915612}" dateTime="2021-06-07T16:55:13" maxSheetId="2" userName="Петухова И.В." r:id="rId148" minRId="729" maxRId="730">
    <sheetIdMap count="1">
      <sheetId val="1"/>
    </sheetIdMap>
  </header>
  <header guid="{CBD57A5D-8C36-47F9-AAC4-03C3773321A5}" dateTime="2021-06-07T17:02:32" maxSheetId="2" userName="Парфененко А.В." r:id="rId149" minRId="734" maxRId="738">
    <sheetIdMap count="1">
      <sheetId val="1"/>
    </sheetIdMap>
  </header>
  <header guid="{5BA2430A-8663-4862-8291-EB829948A439}" dateTime="2021-06-07T17:03:22" maxSheetId="2" userName="Парфененко А.В." r:id="rId150" minRId="742">
    <sheetIdMap count="1">
      <sheetId val="1"/>
    </sheetIdMap>
  </header>
  <header guid="{FCA07260-CDD0-4BC7-96E1-3E2EB092465F}" dateTime="2021-06-07T17:03:49" maxSheetId="2" userName="Парфененко А.В." r:id="rId151" minRId="743" maxRId="746">
    <sheetIdMap count="1">
      <sheetId val="1"/>
    </sheetIdMap>
  </header>
  <header guid="{D32A94B7-66DC-4BF1-8A8D-6AE3658BA759}" dateTime="2021-06-07T17:04:25" maxSheetId="2" userName="Парфененко А.В." r:id="rId152" minRId="747">
    <sheetIdMap count="1">
      <sheetId val="1"/>
    </sheetIdMap>
  </header>
  <header guid="{447F414B-D0D8-4B8E-9692-EDF199D9710B}" dateTime="2021-06-07T17:05:35" maxSheetId="2" userName="Парфененко А.В." r:id="rId153" minRId="748" maxRId="750">
    <sheetIdMap count="1">
      <sheetId val="1"/>
    </sheetIdMap>
  </header>
  <header guid="{A3F97A85-DE4F-465F-9EFA-5FA68BF4C8E2}" dateTime="2021-06-07T17:07:19" maxSheetId="2" userName="Парфененко А.В." r:id="rId154" minRId="751" maxRId="753">
    <sheetIdMap count="1">
      <sheetId val="1"/>
    </sheetIdMap>
  </header>
  <header guid="{38EC62FC-7D74-4190-B998-3E1A10645900}" dateTime="2021-06-07T17:07:43" maxSheetId="2" userName="Лобанова Ю.А." r:id="rId155">
    <sheetIdMap count="1">
      <sheetId val="1"/>
    </sheetIdMap>
  </header>
  <header guid="{E1F86F67-E18F-4A59-93C7-3B47A09DE8A2}" dateTime="2021-06-07T17:07:47" maxSheetId="2" userName="Парфененко А.В." r:id="rId156" minRId="757">
    <sheetIdMap count="1">
      <sheetId val="1"/>
    </sheetIdMap>
  </header>
  <header guid="{7F50F08C-E7F7-404F-AC2E-6AE09BE04FF2}" dateTime="2021-06-07T17:08:34" maxSheetId="2" userName="Парфененко А.В." r:id="rId157" minRId="758" maxRId="760">
    <sheetIdMap count="1">
      <sheetId val="1"/>
    </sheetIdMap>
  </header>
  <header guid="{97923F5D-DF67-47DE-8B2D-42C6B700082F}" dateTime="2021-06-07T17:09:07" maxSheetId="2" userName="Парфененко А.В." r:id="rId158" minRId="761" maxRId="762">
    <sheetIdMap count="1">
      <sheetId val="1"/>
    </sheetIdMap>
  </header>
  <header guid="{3E4D9887-9FE3-4A98-9284-8AD800807A8A}" dateTime="2021-06-07T17:11:34" maxSheetId="2" userName="Парфененко А.В." r:id="rId159" minRId="763" maxRId="764">
    <sheetIdMap count="1">
      <sheetId val="1"/>
    </sheetIdMap>
  </header>
  <header guid="{BE5140BB-72A0-431B-8CC3-16F630DBD744}" dateTime="2021-06-07T17:12:04" maxSheetId="2" userName="Парфененко А.В." r:id="rId160" minRId="765" maxRId="766">
    <sheetIdMap count="1">
      <sheetId val="1"/>
    </sheetIdMap>
  </header>
  <header guid="{0CC7EEA4-201C-425E-9E75-7D21F634B685}" dateTime="2021-06-07T17:14:00" maxSheetId="2" userName="Парфененко А.В." r:id="rId161" minRId="767">
    <sheetIdMap count="1">
      <sheetId val="1"/>
    </sheetIdMap>
  </header>
  <header guid="{5152A31E-88EE-4E06-A892-A30C0DA91585}" dateTime="2021-06-07T17:15:57" maxSheetId="2" userName="Чумакова С.А." r:id="rId162" minRId="768">
    <sheetIdMap count="1">
      <sheetId val="1"/>
    </sheetIdMap>
  </header>
  <header guid="{170D3788-4D6F-46A0-9C47-5354F37C0724}" dateTime="2021-06-07T17:15:59" maxSheetId="2" userName="Чумакова С.А." r:id="rId163">
    <sheetIdMap count="1">
      <sheetId val="1"/>
    </sheetIdMap>
  </header>
  <header guid="{39341B88-B173-462B-9A70-035A6B5E56B2}" dateTime="2021-06-07T17:18:37" maxSheetId="2" userName="Парфененко А.В." r:id="rId164" minRId="775" maxRId="787">
    <sheetIdMap count="1">
      <sheetId val="1"/>
    </sheetIdMap>
  </header>
  <header guid="{CBDEFC2F-7F9B-4C6C-B0A9-473D99D90E21}" dateTime="2021-06-07T17:19:46" maxSheetId="2" userName="Парфененко А.В." r:id="rId165" minRId="788" maxRId="800">
    <sheetIdMap count="1">
      <sheetId val="1"/>
    </sheetIdMap>
  </header>
  <header guid="{C29C9276-3EE5-4080-9243-884669A5B768}" dateTime="2021-06-07T17:24:21" maxSheetId="2" userName="Парфененко А.В." r:id="rId166" minRId="801" maxRId="810">
    <sheetIdMap count="1">
      <sheetId val="1"/>
    </sheetIdMap>
  </header>
  <header guid="{F2346FE0-B311-4139-93E3-817F21E20E6A}" dateTime="2021-06-07T17:24:28" maxSheetId="2" userName="Парфененко А.В." r:id="rId167">
    <sheetIdMap count="1">
      <sheetId val="1"/>
    </sheetIdMap>
  </header>
  <header guid="{6F05628F-3350-4841-AAE3-2394BEB33EED}" dateTime="2021-06-07T17:25:59" maxSheetId="2" userName="Парфененко А.В." r:id="rId168" minRId="811">
    <sheetIdMap count="1">
      <sheetId val="1"/>
    </sheetIdMap>
  </header>
  <header guid="{DF3B4D75-1695-46B3-8C23-B490BCF27F68}" dateTime="2021-06-07T17:34:19" maxSheetId="2" userName="Лобанова Ю.А." r:id="rId169" minRId="812" maxRId="814">
    <sheetIdMap count="1">
      <sheetId val="1"/>
    </sheetIdMap>
  </header>
  <header guid="{A2140615-3FBB-4CD3-BD8A-7F20E3CBE3F0}" dateTime="2021-06-07T17:35:26" maxSheetId="2" userName="Лобанова Ю.А." r:id="rId170">
    <sheetIdMap count="1">
      <sheetId val="1"/>
    </sheetIdMap>
  </header>
  <header guid="{DEC9352A-2AE8-496E-A1AE-FC8F7CBC846A}" dateTime="2021-06-07T17:43:59" maxSheetId="2" userName="Лобанова Ю.А." r:id="rId171">
    <sheetIdMap count="1">
      <sheetId val="1"/>
    </sheetIdMap>
  </header>
  <header guid="{89887E40-39D0-4649-84DF-8E2FAF01FBE3}" dateTime="2021-06-07T17:52:03" maxSheetId="2" userName="Лобанова Ю.А." r:id="rId172" minRId="824">
    <sheetIdMap count="1">
      <sheetId val="1"/>
    </sheetIdMap>
  </header>
  <header guid="{EFB22024-4FE7-49CC-AAB5-239E195FF050}" dateTime="2021-06-08T10:55:16" maxSheetId="2" userName="Баталова И.М." r:id="rId173">
    <sheetIdMap count="1">
      <sheetId val="1"/>
    </sheetIdMap>
  </header>
  <header guid="{A53BC6E6-643F-4ABB-AF4C-83974F28C893}" dateTime="2021-06-08T10:57:35" maxSheetId="2" userName="Кириллова О.Н." r:id="rId174">
    <sheetIdMap count="1">
      <sheetId val="1"/>
    </sheetIdMap>
  </header>
  <header guid="{74AC8461-C45E-4AE4-94E8-FB0CF0D71CC9}" dateTime="2021-06-08T10:58:42" maxSheetId="2" userName="Баталова И.М." r:id="rId175" minRId="834" maxRId="835">
    <sheetIdMap count="1">
      <sheetId val="1"/>
    </sheetIdMap>
  </header>
  <header guid="{59D7E101-C19B-4911-81FD-AE0FE870335F}" dateTime="2021-06-08T11:04:59" maxSheetId="2" userName="Баталова И.М." r:id="rId176" minRId="839" maxRId="846">
    <sheetIdMap count="1">
      <sheetId val="1"/>
    </sheetIdMap>
  </header>
  <header guid="{4AE27366-C7B5-4470-A70F-B20546EFC399}" dateTime="2021-06-08T14:04:37" maxSheetId="2" userName="Шаперова О.Ю." r:id="rId177" minRId="850" maxRId="854">
    <sheetIdMap count="1">
      <sheetId val="1"/>
    </sheetIdMap>
  </header>
  <header guid="{1F979DB4-BDAE-417B-8D1A-4434F667DB25}" dateTime="2021-06-08T14:15:30" maxSheetId="2" userName="Галецкая М.Н." r:id="rId178" minRId="858">
    <sheetIdMap count="1">
      <sheetId val="1"/>
    </sheetIdMap>
  </header>
  <header guid="{2072169F-E1E6-441A-BFD2-D7213B39F654}" dateTime="2021-06-08T14:19:21" maxSheetId="2" userName="Галецкая М.Н." r:id="rId179" minRId="862">
    <sheetIdMap count="1">
      <sheetId val="1"/>
    </sheetIdMap>
  </header>
  <header guid="{E2EBDD8B-7B32-440D-B8C6-D2D53CB6C3F1}" dateTime="2021-06-08T14:41:20" maxSheetId="2" userName="Шаперова О.Ю." r:id="rId180">
    <sheetIdMap count="1">
      <sheetId val="1"/>
    </sheetIdMap>
  </header>
  <header guid="{CA4866A1-5572-4427-A8EB-D1267C4CF5AB}" dateTime="2021-06-08T14:52:24" maxSheetId="2" userName="Петухова И.В." r:id="rId181">
    <sheetIdMap count="1">
      <sheetId val="1"/>
    </sheetIdMap>
  </header>
  <header guid="{1F41D315-EFC7-4BC5-9037-6CAA7BC4B331}" dateTime="2021-06-08T14:54:52" maxSheetId="2" userName="Петухова И.В." r:id="rId182" minRId="869">
    <sheetIdMap count="1">
      <sheetId val="1"/>
    </sheetIdMap>
  </header>
  <header guid="{0124F775-5B79-4D99-B271-B3D3D3868652}" dateTime="2021-06-08T14:55:09" maxSheetId="2" userName="Петухова И.В." r:id="rId183">
    <sheetIdMap count="1">
      <sheetId val="1"/>
    </sheetIdMap>
  </header>
  <header guid="{BC22A3D5-FD8D-465D-AE61-3AC85B15F436}" dateTime="2021-06-08T14:55:33" maxSheetId="2" userName="Петухова И.В." r:id="rId184">
    <sheetIdMap count="1">
      <sheetId val="1"/>
    </sheetIdMap>
  </header>
  <header guid="{0663E797-4D48-4225-AC49-57E343DEAE97}" dateTime="2021-06-08T17:48:28" maxSheetId="2" userName="Кириллова О.Н." r:id="rId185">
    <sheetIdMap count="1">
      <sheetId val="1"/>
    </sheetIdMap>
  </header>
  <header guid="{E53B2EC4-F289-4E5A-8878-10F77899346F}" dateTime="2021-06-09T14:20:22" maxSheetId="2" userName="Кириллова О.Н." r:id="rId186" minRId="882" maxRId="1016">
    <sheetIdMap count="1">
      <sheetId val="1"/>
    </sheetIdMap>
  </header>
  <header guid="{ECF88BE2-3C7E-465B-A1D6-DFB5DEB99F98}" dateTime="2021-06-09T14:30:53" maxSheetId="2" userName="Аникина И.А." r:id="rId187" minRId="1020" maxRId="1021">
    <sheetIdMap count="1">
      <sheetId val="1"/>
    </sheetIdMap>
  </header>
  <header guid="{2E0F6002-7441-4560-9967-61E7F6254AE3}" dateTime="2021-06-09T14:32:55" maxSheetId="2" userName="Аникина И.А." r:id="rId188">
    <sheetIdMap count="1">
      <sheetId val="1"/>
    </sheetIdMap>
  </header>
  <header guid="{FB466223-6DAE-463F-A9BC-E5476E6E383E}" dateTime="2021-06-09T14:34:06" maxSheetId="2" userName="Чумакова С.А." r:id="rId189" minRId="1028">
    <sheetIdMap count="1">
      <sheetId val="1"/>
    </sheetIdMap>
  </header>
  <header guid="{6B3502E6-66DA-4FD7-9EC8-9FE22A5F4AAA}" dateTime="2021-06-09T14:34:41" maxSheetId="2" userName="Чумакова С.А." r:id="rId190">
    <sheetIdMap count="1">
      <sheetId val="1"/>
    </sheetIdMap>
  </header>
  <header guid="{FCBCA7C6-4472-4893-A933-5967E4DDA8F0}" dateTime="2021-06-09T14:37:56" maxSheetId="2" userName="Петухова И.В." r:id="rId191" minRId="1035">
    <sheetIdMap count="1">
      <sheetId val="1"/>
    </sheetIdMap>
  </header>
  <header guid="{538F257E-CCB8-4334-A811-533642C9EFF5}" dateTime="2021-06-09T14:38:18" maxSheetId="2" userName="Аникина И.А." r:id="rId192">
    <sheetIdMap count="1">
      <sheetId val="1"/>
    </sheetIdMap>
  </header>
  <header guid="{FDED39B3-88D7-4D49-A63E-7876834BE368}" dateTime="2021-06-09T14:38:25" maxSheetId="2" userName="Петухова И.В." r:id="rId193">
    <sheetIdMap count="1">
      <sheetId val="1"/>
    </sheetIdMap>
  </header>
  <header guid="{C1D791E1-D5FE-4553-AA7D-78CB4CE5C4EF}" dateTime="2021-06-09T14:37:48" maxSheetId="2" userName="Лобанова Ю.А." r:id="rId194">
    <sheetIdMap count="1">
      <sheetId val="1"/>
    </sheetIdMap>
  </header>
  <header guid="{8D605E98-895D-4326-A6FA-F80BE81CF0C2}" dateTime="2021-06-09T14:42:48" maxSheetId="2" userName="Лобанова Ю.А." r:id="rId195">
    <sheetIdMap count="1">
      <sheetId val="1"/>
    </sheetIdMap>
  </header>
  <header guid="{4D3260CF-CBFA-429F-B078-88372DF8DC4E}" dateTime="2021-06-09T14:47:09" maxSheetId="2" userName="Петухова И.В." r:id="rId196" minRId="1051" maxRId="1052">
    <sheetIdMap count="1">
      <sheetId val="1"/>
    </sheetIdMap>
  </header>
  <header guid="{B4A8A3B6-0ABA-45A7-B3AF-0A1757858340}" dateTime="2021-06-09T14:47:47" maxSheetId="2" userName="Петухова И.В." r:id="rId197">
    <sheetIdMap count="1">
      <sheetId val="1"/>
    </sheetIdMap>
  </header>
  <header guid="{578849A9-D3E5-44C6-8835-60746D078FB7}" dateTime="2021-06-09T14:48:49" maxSheetId="2" userName="Петухова И.В." r:id="rId198">
    <sheetIdMap count="1">
      <sheetId val="1"/>
    </sheetIdMap>
  </header>
  <header guid="{F2B74778-E83F-4EB1-B58F-B790BDA2ABA7}" dateTime="2021-06-09T14:53:25" maxSheetId="2" userName="Петухова И.В." r:id="rId199" minRId="1062">
    <sheetIdMap count="1">
      <sheetId val="1"/>
    </sheetIdMap>
  </header>
  <header guid="{24817E93-AE26-458F-B1B3-6A9AC5CA86CD}" dateTime="2021-06-09T14:53:28" maxSheetId="2" userName="Петухова И.В." r:id="rId200">
    <sheetIdMap count="1">
      <sheetId val="1"/>
    </sheetIdMap>
  </header>
  <header guid="{077E8646-561B-410F-B8E0-94EFD4ABB238}" dateTime="2021-06-09T14:56:05" maxSheetId="2" userName="Лобанова Ю.А." r:id="rId201" minRId="1069">
    <sheetIdMap count="1">
      <sheetId val="1"/>
    </sheetIdMap>
  </header>
  <header guid="{AB16966A-549C-4E6C-9150-B062CFAB46D4}" dateTime="2021-06-09T14:57:57" maxSheetId="2" userName="Кириллова О.Н." r:id="rId202" minRId="1073">
    <sheetIdMap count="1">
      <sheetId val="1"/>
    </sheetIdMap>
  </header>
  <header guid="{D381F23C-7418-4088-80E8-B6F4B46CEE50}" dateTime="2021-06-09T15:00:03" maxSheetId="2" userName="Лобанова Ю.А." r:id="rId203">
    <sheetIdMap count="1">
      <sheetId val="1"/>
    </sheetIdMap>
  </header>
  <header guid="{E6F35248-30E1-4B64-B1D0-7EF80BB470FD}" dateTime="2021-06-09T15:02:03" maxSheetId="2" userName="Лобанова Ю.А." r:id="rId204">
    <sheetIdMap count="1">
      <sheetId val="1"/>
    </sheetIdMap>
  </header>
  <header guid="{6EB560E0-C9F9-4001-8D0B-EB4985AB2906}" dateTime="2021-06-09T15:04:49" maxSheetId="2" userName="Лобанова Ю.А." r:id="rId205">
    <sheetIdMap count="1">
      <sheetId val="1"/>
    </sheetIdMap>
  </header>
  <header guid="{C9AF7F2D-4A15-4933-9A20-2CD2F7C9EED8}" dateTime="2021-06-09T15:05:48" maxSheetId="2" userName="Лобанова Ю.А." r:id="rId206">
    <sheetIdMap count="1">
      <sheetId val="1"/>
    </sheetIdMap>
  </header>
  <header guid="{27DE9E2B-9D3B-4ACE-B225-4255A6C86861}" dateTime="2021-06-09T15:07:40" maxSheetId="2" userName="Галецкая М.Н." r:id="rId207">
    <sheetIdMap count="1">
      <sheetId val="1"/>
    </sheetIdMap>
  </header>
  <header guid="{7E89D872-78CF-4E31-9FD2-166BF0D0A035}" dateTime="2021-06-09T15:08:20" maxSheetId="2" userName="Галецкая М.Н." r:id="rId208">
    <sheetIdMap count="1">
      <sheetId val="1"/>
    </sheetIdMap>
  </header>
  <header guid="{A2EA5711-B1D2-40E5-831E-64B61180313D}" dateTime="2021-06-09T15:10:09" maxSheetId="2" userName="Шурыгина С.В." r:id="rId209" minRId="1092">
    <sheetIdMap count="1">
      <sheetId val="1"/>
    </sheetIdMap>
  </header>
  <header guid="{6B931306-7F6B-422C-8370-DB175172F98A}" dateTime="2021-06-09T15:10:36" maxSheetId="2" userName="Шурыгина С.В." r:id="rId210" minRId="1096">
    <sheetIdMap count="1">
      <sheetId val="1"/>
    </sheetIdMap>
  </header>
  <header guid="{715E6A84-31B3-4BBE-A175-EC7BFF8E7690}" dateTime="2021-06-09T15:10:43" maxSheetId="2" userName="Шурыгина С.В." r:id="rId211">
    <sheetIdMap count="1">
      <sheetId val="1"/>
    </sheetIdMap>
  </header>
  <header guid="{C666A48A-0EAA-4CCD-B926-5CD1C9A9D8C6}" dateTime="2021-06-09T15:13:07" maxSheetId="2" userName="Шурыгина С.В." r:id="rId212">
    <sheetIdMap count="1">
      <sheetId val="1"/>
    </sheetIdMap>
  </header>
  <header guid="{F6F72C13-3DF4-458E-A7BD-3828F4D6FB79}" dateTime="2021-06-09T15:17:29" maxSheetId="2" userName="Шурыгина С.В." r:id="rId213">
    <sheetIdMap count="1">
      <sheetId val="1"/>
    </sheetIdMap>
  </header>
  <header guid="{BBFBEC52-1B24-4F06-8AA7-ACE5FBF45188}" dateTime="2021-06-09T15:17:40" maxSheetId="2" userName="Лобанова Ю.А." r:id="rId214">
    <sheetIdMap count="1">
      <sheetId val="1"/>
    </sheetIdMap>
  </header>
  <header guid="{7FDD6BE7-F272-4CAA-B074-D8C55D214B71}" dateTime="2021-06-09T15:46:59" maxSheetId="2" userName="Шурыгина С.В." r:id="rId215">
    <sheetIdMap count="1">
      <sheetId val="1"/>
    </sheetIdMap>
  </header>
  <header guid="{48768367-23CC-4AEA-8107-406CC38E213F}" dateTime="2021-06-09T15:48:12" maxSheetId="2" userName="Аникина И.А." r:id="rId216">
    <sheetIdMap count="1">
      <sheetId val="1"/>
    </sheetIdMap>
  </header>
  <header guid="{161D5149-A020-4CB1-980A-7C43275F546C}" dateTime="2021-06-09T15:48:50" maxSheetId="2" userName="Лобанова Ю.А." r:id="rId217">
    <sheetIdMap count="1">
      <sheetId val="1"/>
    </sheetIdMap>
  </header>
  <header guid="{74750F3B-B5D5-4180-BA45-A5759F846FB1}" dateTime="2021-06-09T15:49:09" maxSheetId="2" userName="Лобанова Ю.А." r:id="rId218">
    <sheetIdMap count="1">
      <sheetId val="1"/>
    </sheetIdMap>
  </header>
  <header guid="{9CF06B19-345A-4466-8C08-7A203D4915EF}" dateTime="2021-06-09T15:50:44" maxSheetId="2" userName="Аникина И.А." r:id="rId219" minRId="1124">
    <sheetIdMap count="1">
      <sheetId val="1"/>
    </sheetIdMap>
  </header>
  <header guid="{A2940D7F-DC2F-4136-AFF4-3CC2B1A303EB}" dateTime="2021-06-09T15:51:01" maxSheetId="2" userName="Аникина И.А." r:id="rId220">
    <sheetIdMap count="1">
      <sheetId val="1"/>
    </sheetIdMap>
  </header>
  <header guid="{A8870B0A-857E-41AF-91DF-4E1040C68575}" dateTime="2021-06-09T15:52:02" maxSheetId="2" userName="Аникина И.А." r:id="rId221">
    <sheetIdMap count="1">
      <sheetId val="1"/>
    </sheetIdMap>
  </header>
  <header guid="{2B994BB5-B051-4F5A-A245-36639691BEDD}" dateTime="2021-06-09T15:52:17" maxSheetId="2" userName="Аникина И.А." r:id="rId222">
    <sheetIdMap count="1">
      <sheetId val="1"/>
    </sheetIdMap>
  </header>
  <header guid="{FDA9C189-3CA8-4EA6-955E-3228BC2F187E}" dateTime="2021-06-09T15:53:25" maxSheetId="2" userName="Шурыгина С.В." r:id="rId223" minRId="1137" maxRId="1139">
    <sheetIdMap count="1">
      <sheetId val="1"/>
    </sheetIdMap>
  </header>
  <header guid="{74323959-8B27-4FEF-AB8B-18C83CB761E8}" dateTime="2021-06-09T15:58:23" maxSheetId="2" userName="Галецкая М.Н." r:id="rId224">
    <sheetIdMap count="1">
      <sheetId val="1"/>
    </sheetIdMap>
  </header>
  <header guid="{B10A0026-3C38-447F-A2C7-B7A1403FA537}" dateTime="2021-06-09T16:01:34" maxSheetId="2" userName="Галецкая М.Н." r:id="rId225" minRId="1146">
    <sheetIdMap count="1">
      <sheetId val="1"/>
    </sheetIdMap>
  </header>
  <header guid="{C8DB2D75-64F8-4798-BFCA-ED85D254C1EE}" dateTime="2021-06-09T16:04:37" maxSheetId="2" userName="Галецкая М.Н." r:id="rId226" minRId="1150" maxRId="1153">
    <sheetIdMap count="1">
      <sheetId val="1"/>
    </sheetIdMap>
  </header>
  <header guid="{28C3F0D7-D0C8-4DB0-B18A-3222670BC8A5}" dateTime="2021-06-09T16:06:05" maxSheetId="2" userName="Галецкая М.Н." r:id="rId227">
    <sheetIdMap count="1">
      <sheetId val="1"/>
    </sheetIdMap>
  </header>
  <header guid="{3FC74C6E-F827-40ED-BEEE-05CC3ED01EBF}" dateTime="2021-06-09T16:06:42" maxSheetId="2" userName="Чумакова С.А." r:id="rId228" minRId="1160" maxRId="1162">
    <sheetIdMap count="1">
      <sheetId val="1"/>
    </sheetIdMap>
  </header>
  <header guid="{6D166A60-9B04-4BB9-9EB5-CE66606D5CD0}" dateTime="2021-06-09T16:06:51" maxSheetId="2" userName="Чумакова С.А." r:id="rId229">
    <sheetIdMap count="1">
      <sheetId val="1"/>
    </sheetIdMap>
  </header>
  <header guid="{266AD326-DAEB-47EB-ABCB-19709A10D222}" dateTime="2021-06-09T16:07:08" maxSheetId="2" userName="Чумакова С.А." r:id="rId230">
    <sheetIdMap count="1">
      <sheetId val="1"/>
    </sheetIdMap>
  </header>
  <header guid="{55313177-F19E-4A47-9CBB-8417B0946D5D}" dateTime="2021-06-09T16:08:04" maxSheetId="2" userName="Чумакова С.А." r:id="rId231" minRId="1172">
    <sheetIdMap count="1">
      <sheetId val="1"/>
    </sheetIdMap>
  </header>
  <header guid="{E92B2F31-A467-44EC-9A46-C96EC8C8E87F}" dateTime="2021-06-09T16:08:50" maxSheetId="2" userName="Галецкая М.Н." r:id="rId232" minRId="1176">
    <sheetIdMap count="1">
      <sheetId val="1"/>
    </sheetIdMap>
  </header>
  <header guid="{08678649-817C-4A0A-B94B-F50ED3ACB0B0}" dateTime="2021-06-09T16:08:26" maxSheetId="2" userName="Чумакова С.А." r:id="rId233">
    <sheetIdMap count="1">
      <sheetId val="1"/>
    </sheetIdMap>
  </header>
  <header guid="{36247F31-DEF2-44D4-B037-DE9CD43EC4EE}" dateTime="2021-06-09T16:22:14" maxSheetId="2" userName="Кириллова О.Н." r:id="rId234" minRId="1183" maxRId="1191">
    <sheetIdMap count="1">
      <sheetId val="1"/>
    </sheetIdMap>
  </header>
  <header guid="{496C4305-4194-4F0A-8824-59CDD4893AFD}" dateTime="2021-06-09T16:22:45" maxSheetId="2" userName="Галецкая М.Н." r:id="rId235" minRId="1192">
    <sheetIdMap count="1">
      <sheetId val="1"/>
    </sheetIdMap>
  </header>
  <header guid="{73FDD2E2-4BBE-4678-A14A-AECC57DA0F2C}" dateTime="2021-06-09T16:24:00" maxSheetId="2" userName="Галецкая М.Н." r:id="rId236" minRId="1196">
    <sheetIdMap count="1">
      <sheetId val="1"/>
    </sheetIdMap>
  </header>
  <header guid="{64F4A520-A166-4FFB-8D98-8D43058751E5}" dateTime="2021-06-09T16:25:26" maxSheetId="2" userName="Галецкая М.Н." r:id="rId237" minRId="1200">
    <sheetIdMap count="1">
      <sheetId val="1"/>
    </sheetIdMap>
  </header>
  <header guid="{9CCE073E-E48C-4085-86C9-9BEB372EBAFB}" dateTime="2021-06-09T16:25:57" maxSheetId="2" userName="Галецкая М.Н." r:id="rId238">
    <sheetIdMap count="1">
      <sheetId val="1"/>
    </sheetIdMap>
  </header>
  <header guid="{B8DAA56D-FC73-43D5-AA4C-50A8407351D6}" dateTime="2021-06-09T16:27:59" maxSheetId="2" userName="Галецкая М.Н." r:id="rId239" minRId="1207" maxRId="1208">
    <sheetIdMap count="1">
      <sheetId val="1"/>
    </sheetIdMap>
  </header>
  <header guid="{9FD4680C-CF6A-4668-A350-7B46D23BB62E}" dateTime="2021-06-09T16:28:20" maxSheetId="2" userName="Галецкая М.Н." r:id="rId240" minRId="1212" maxRId="1213">
    <sheetIdMap count="1">
      <sheetId val="1"/>
    </sheetIdMap>
  </header>
  <header guid="{84506630-4490-4281-986C-587265D89E22}" dateTime="2021-06-09T16:28:41" maxSheetId="2" userName="Галецкая М.Н." r:id="rId241">
    <sheetIdMap count="1">
      <sheetId val="1"/>
    </sheetIdMap>
  </header>
  <header guid="{D3AC6EDE-04D7-42E3-8CF3-F3D26E3D91A2}" dateTime="2021-06-09T16:28:48" maxSheetId="2" userName="Галецкая М.Н." r:id="rId242">
    <sheetIdMap count="1">
      <sheetId val="1"/>
    </sheetIdMap>
  </header>
  <header guid="{F4FEA76F-CCBA-4977-954E-4F8537FBD4E7}" dateTime="2021-06-09T16:41:01" maxSheetId="2" userName="Галецкая М.Н." r:id="rId243">
    <sheetIdMap count="1">
      <sheetId val="1"/>
    </sheetIdMap>
  </header>
  <header guid="{6FF2D395-2F1E-4846-9A9C-FBA149B05472}" dateTime="2021-06-09T17:17:20" maxSheetId="2" userName="Лобанова Ю.А." r:id="rId244">
    <sheetIdMap count="1">
      <sheetId val="1"/>
    </sheetIdMap>
  </header>
  <header guid="{D547E8FD-F144-46F8-B12F-CDF675615BEA}" dateTime="2021-06-09T17:32:41" maxSheetId="2" userName="Шурыгина С.В." r:id="rId245" minRId="1229">
    <sheetIdMap count="1">
      <sheetId val="1"/>
    </sheetIdMap>
  </header>
  <header guid="{CA4B3BD7-86E3-4E64-B228-FBFC5317F1F0}" dateTime="2021-06-09T17:38:06" maxSheetId="2" userName="Шурыгина С.В." r:id="rId246">
    <sheetIdMap count="1">
      <sheetId val="1"/>
    </sheetIdMap>
  </header>
  <header guid="{89B5F8A3-F154-4771-924C-B65C7068D708}" dateTime="2021-06-09T17:38:26" maxSheetId="2" userName="Шурыгина С.В." r:id="rId247">
    <sheetIdMap count="1">
      <sheetId val="1"/>
    </sheetIdMap>
  </header>
  <header guid="{1453E744-5E53-481D-B9FA-0A1365AA48E8}" dateTime="2021-06-09T19:33:21" maxSheetId="2" userName="Кириллова О.Н." r:id="rId248" minRId="1239" maxRId="1259">
    <sheetIdMap count="1">
      <sheetId val="1"/>
    </sheetIdMap>
  </header>
  <header guid="{FA05380A-71C8-44B9-B8BE-C59FF02E467E}" dateTime="2021-06-10T18:09:36" maxSheetId="2" userName="Кириллова О.Н." r:id="rId249">
    <sheetIdMap count="1">
      <sheetId val="1"/>
    </sheetIdMap>
  </header>
  <header guid="{CEB72DE6-06ED-425B-8E05-DE0D890A20DD}" dateTime="2021-06-10T18:44:37" maxSheetId="2" userName="Кириллова О.Н." r:id="rId250" minRId="1266" maxRId="1270">
    <sheetIdMap count="1">
      <sheetId val="1"/>
    </sheetIdMap>
  </header>
  <header guid="{F2C04B72-C8B2-454D-8CEA-442A06AD53F1}" dateTime="2021-06-17T17:35:51" maxSheetId="2" userName="Кириллова О.Н." r:id="rId251" minRId="1274" maxRId="1275">
    <sheetIdMap count="1">
      <sheetId val="1"/>
    </sheetIdMap>
  </header>
  <header guid="{9E77899C-F4E8-4268-B9CB-67662899B98F}" dateTime="2021-06-21T13:58:59" maxSheetId="2" userName="Шаперова О.Ю." r:id="rId252" minRId="1279" maxRId="1282">
    <sheetIdMap count="1">
      <sheetId val="1"/>
    </sheetIdMap>
  </header>
  <header guid="{8552461D-2E5E-4441-A2F4-3B98DAA92D19}" dateTime="2021-06-21T21:21:11" maxSheetId="2" userName="Кириллова О.Н." r:id="rId253" minRId="1286" maxRId="1315">
    <sheetIdMap count="1">
      <sheetId val="1"/>
    </sheetIdMap>
  </header>
  <header guid="{875861B3-5E0A-4009-A90F-278DC3615C4F}" dateTime="2021-06-22T13:20:58" maxSheetId="2" userName="Кириллова О.Н." r:id="rId254" minRId="1316" maxRId="1326">
    <sheetIdMap count="1">
      <sheetId val="1"/>
    </sheetIdMap>
  </header>
  <header guid="{EAFCC557-F160-406E-A60B-85D38281FDB7}" dateTime="2021-06-22T14:01:46" maxSheetId="2" userName="Чумакова С.А." r:id="rId255" minRId="1330" maxRId="1331">
    <sheetIdMap count="1">
      <sheetId val="1"/>
    </sheetIdMap>
  </header>
  <header guid="{3538F700-DAEA-41DA-ABF6-72DBCCFE6CDF}" dateTime="2021-06-22T14:02:07" maxSheetId="2" userName="Чумакова С.А." r:id="rId256">
    <sheetIdMap count="1">
      <sheetId val="1"/>
    </sheetIdMap>
  </header>
  <header guid="{73253C59-B5D5-4657-8CF7-CEA509F79347}" dateTime="2021-06-22T14:02:29" maxSheetId="2" userName="Чумакова С.А." r:id="rId257">
    <sheetIdMap count="1">
      <sheetId val="1"/>
    </sheetIdMap>
  </header>
  <header guid="{77B9BED0-8CE6-4BC1-88D9-2E98359AB1BA}" dateTime="2021-06-22T14:03:16" maxSheetId="2" userName="Чумакова С.А." r:id="rId258">
    <sheetIdMap count="1">
      <sheetId val="1"/>
    </sheetIdMap>
  </header>
  <header guid="{E474BBC3-081C-4A60-879B-A7DDE75B2689}" dateTime="2021-06-22T14:03:55" maxSheetId="2" userName="Чумакова С.А." r:id="rId259">
    <sheetIdMap count="1">
      <sheetId val="1"/>
    </sheetIdMap>
  </header>
  <header guid="{DA4EE966-B417-4506-9A01-4B5388D895F8}" dateTime="2021-06-22T14:12:26" maxSheetId="2" userName="Чумакова С.А." r:id="rId260">
    <sheetIdMap count="1">
      <sheetId val="1"/>
    </sheetIdMap>
  </header>
  <header guid="{52E6A04B-6A42-4D1E-BCD6-58F570A7B0D3}" dateTime="2021-06-22T14:21:24" maxSheetId="2" userName="Чумакова С.А." r:id="rId261">
    <sheetIdMap count="1">
      <sheetId val="1"/>
    </sheetIdMap>
  </header>
  <header guid="{F6F5977A-9938-4067-B22D-7EBB66DFC3FE}" dateTime="2021-06-22T14:24:36" maxSheetId="2" userName="Лобанова Ю.А." r:id="rId262" minRId="1360">
    <sheetIdMap count="1">
      <sheetId val="1"/>
    </sheetIdMap>
  </header>
  <header guid="{086361F2-7530-4EFF-87BC-E4D3552AE654}" dateTime="2021-06-22T14:28:01" maxSheetId="2" userName="Баталова И.М." r:id="rId263" minRId="1365">
    <sheetIdMap count="1">
      <sheetId val="1"/>
    </sheetIdMap>
  </header>
  <header guid="{D44A0D0F-048A-40C7-A425-6338A921A261}" dateTime="2021-06-22T14:43:43" maxSheetId="2" userName="Баталова И.М." r:id="rId264">
    <sheetIdMap count="1">
      <sheetId val="1"/>
    </sheetIdMap>
  </header>
  <header guid="{BA2E91E6-2504-4559-B3E3-37D35A50312B}" dateTime="2021-06-22T14:44:27" maxSheetId="2" userName="Баталова И.М." r:id="rId265">
    <sheetIdMap count="1">
      <sheetId val="1"/>
    </sheetIdMap>
  </header>
  <header guid="{30A5AE65-4338-4919-910B-C0A4FAB1F53F}" dateTime="2021-06-22T14:48:41" maxSheetId="2" userName="Лобанова Ю.А." r:id="rId266" minRId="1378">
    <sheetIdMap count="1">
      <sheetId val="1"/>
    </sheetIdMap>
  </header>
  <header guid="{00629EC2-81C5-40FA-A66F-2DD2591DA711}" dateTime="2021-06-22T14:49:14" maxSheetId="2" userName="Лобанова Ю.А." r:id="rId267">
    <sheetIdMap count="1">
      <sheetId val="1"/>
    </sheetIdMap>
  </header>
  <header guid="{29629485-CDDB-4026-85C2-295B3F8A0920}" dateTime="2021-06-22T14:58:00" maxSheetId="2" userName="Лобанова Ю.А." r:id="rId268">
    <sheetIdMap count="1">
      <sheetId val="1"/>
    </sheetIdMap>
  </header>
  <header guid="{5EA1FEB6-F2AD-4ECC-9623-8BF1F5E3C5C2}" dateTime="2021-06-22T15:16:26" maxSheetId="2" userName="Баталова И.М." r:id="rId269">
    <sheetIdMap count="1">
      <sheetId val="1"/>
    </sheetIdMap>
  </header>
  <header guid="{B61256D2-D4C4-4012-B5DA-D407788B628F}" dateTime="2021-06-22T16:02:19" maxSheetId="2" userName="Чумакова С.А." r:id="rId270" minRId="1395" maxRId="1396">
    <sheetIdMap count="1">
      <sheetId val="1"/>
    </sheetIdMap>
  </header>
  <header guid="{1197F996-0FDE-4FF0-A574-B3E2ECC31F60}" dateTime="2021-06-22T16:03:55" maxSheetId="2" userName="Чумакова С.А." r:id="rId271" minRId="1401">
    <sheetIdMap count="1">
      <sheetId val="1"/>
    </sheetIdMap>
  </header>
  <header guid="{862D3A6A-5201-4DDF-B21F-942EA1C84123}" dateTime="2021-06-22T16:10:12" maxSheetId="2" userName="Чумакова С.А." r:id="rId272" minRId="1406" maxRId="1412">
    <sheetIdMap count="1">
      <sheetId val="1"/>
    </sheetIdMap>
  </header>
  <header guid="{BFB8E38F-7A3D-4C06-98C7-8E6776A27D7B}" dateTime="2021-06-22T16:15:54" maxSheetId="2" userName="Чумакова С.А." r:id="rId273" minRId="1417">
    <sheetIdMap count="1">
      <sheetId val="1"/>
    </sheetIdMap>
  </header>
  <header guid="{DE080120-E814-435A-A9BC-48BBC456198E}" dateTime="2021-06-22T16:16:55" maxSheetId="2" userName="Кузнецова Л.В." r:id="rId274" minRId="1422">
    <sheetIdMap count="1">
      <sheetId val="1"/>
    </sheetIdMap>
  </header>
  <header guid="{88B1F708-C732-40C0-88BA-C52BB30C5588}" dateTime="2021-06-22T16:17:33" maxSheetId="2" userName="Кузнецова Л.В." r:id="rId275">
    <sheetIdMap count="1">
      <sheetId val="1"/>
    </sheetIdMap>
  </header>
  <header guid="{77FACEE7-C4D0-4E88-8D7D-DFCA738FF457}" dateTime="2021-06-22T16:18:12" maxSheetId="2" userName="Кузнецова Л.В." r:id="rId276">
    <sheetIdMap count="1">
      <sheetId val="1"/>
    </sheetIdMap>
  </header>
  <header guid="{6737711E-A9AF-4286-BC45-ABB761ABD05F}" dateTime="2021-06-22T16:23:55" maxSheetId="2" userName="Кузнецова Л.В." r:id="rId277" minRId="1435">
    <sheetIdMap count="1">
      <sheetId val="1"/>
    </sheetIdMap>
  </header>
  <header guid="{576B4783-D68E-46A4-A1D7-B5FFA3FFD84D}" dateTime="2021-06-22T16:28:26" maxSheetId="2" userName="Чумакова С.А." r:id="rId278" minRId="1440">
    <sheetIdMap count="1">
      <sheetId val="1"/>
    </sheetIdMap>
  </header>
  <header guid="{F4027D81-0960-4EA9-9883-2CC00BCCDB4D}" dateTime="2021-06-22T16:29:56" maxSheetId="2" userName="Кузнецова Л.В." r:id="rId279" minRId="1445">
    <sheetIdMap count="1">
      <sheetId val="1"/>
    </sheetIdMap>
  </header>
  <header guid="{838DB910-F933-42D6-A015-6584AF5F4DF8}" dateTime="2021-06-22T16:30:20" maxSheetId="2" userName="Чумакова С.А." r:id="rId280">
    <sheetIdMap count="1">
      <sheetId val="1"/>
    </sheetIdMap>
  </header>
  <header guid="{719162FC-5A90-4C07-9D69-D45D845FCE20}" dateTime="2021-06-22T16:31:43" maxSheetId="2" userName="Кузнецова Л.В." r:id="rId281" minRId="1454">
    <sheetIdMap count="1">
      <sheetId val="1"/>
    </sheetIdMap>
  </header>
  <header guid="{56B09C5F-3624-4BB2-9413-533415D0CB8D}" dateTime="2021-06-22T16:32:07" maxSheetId="2" userName="Кузнецова Л.В." r:id="rId282">
    <sheetIdMap count="1">
      <sheetId val="1"/>
    </sheetIdMap>
  </header>
  <header guid="{E0C9BB1B-57BE-4CD7-9779-F0EF65C720A6}" dateTime="2021-06-22T16:33:49" maxSheetId="2" userName="Чумакова С.А." r:id="rId283">
    <sheetIdMap count="1">
      <sheetId val="1"/>
    </sheetIdMap>
  </header>
  <header guid="{E349B8AA-1E9E-4264-9562-4ADC3AD8088A}" dateTime="2021-06-22T16:34:19" maxSheetId="2" userName="Чумакова С.А." r:id="rId284">
    <sheetIdMap count="1">
      <sheetId val="1"/>
    </sheetIdMap>
  </header>
  <header guid="{E27DF080-AD3D-49FE-98A5-1D3E1C304F98}" dateTime="2021-06-22T16:40:52" maxSheetId="2" userName="Лобанова Ю.А." r:id="rId285">
    <sheetIdMap count="1">
      <sheetId val="1"/>
    </sheetIdMap>
  </header>
  <header guid="{CDAAF936-476C-4122-8815-270127CC2B3F}" dateTime="2021-06-22T16:53:09" maxSheetId="2" userName="Лобанова Ю.А." r:id="rId286" minRId="1475" maxRId="1478">
    <sheetIdMap count="1">
      <sheetId val="1"/>
    </sheetIdMap>
  </header>
  <header guid="{D7C1EA26-9CC9-4277-9109-01C8178A61EF}" dateTime="2021-06-22T16:53:32" maxSheetId="2" userName="Лобанова Ю.А." r:id="rId287">
    <sheetIdMap count="1">
      <sheetId val="1"/>
    </sheetIdMap>
  </header>
  <header guid="{1D6210E9-22E7-49D7-B00B-C053D60BB255}" dateTime="2021-06-22T16:58:08" maxSheetId="2" userName="Лобанова Ю.А." r:id="rId288">
    <sheetIdMap count="1">
      <sheetId val="1"/>
    </sheetIdMap>
  </header>
  <header guid="{45875B2D-F92F-45C2-AFF5-BF29BDF7DCF2}" dateTime="2021-06-22T16:58:40" maxSheetId="2" userName="Кузнецова Л.В." r:id="rId289">
    <sheetIdMap count="1">
      <sheetId val="1"/>
    </sheetIdMap>
  </header>
  <header guid="{3BF0175B-9C7D-442D-94E5-366CCCCF9493}" dateTime="2021-06-22T16:59:20" maxSheetId="2" userName="Лобанова Ю.А." r:id="rId290" minRId="1495" maxRId="1499">
    <sheetIdMap count="1">
      <sheetId val="1"/>
    </sheetIdMap>
  </header>
  <header guid="{D79FD756-E844-4C9F-A490-3EA981482571}" dateTime="2021-06-22T17:06:14" maxSheetId="2" userName="Лобанова Ю.А." r:id="rId291" minRId="1504" maxRId="1505">
    <sheetIdMap count="1">
      <sheetId val="1"/>
    </sheetIdMap>
  </header>
  <header guid="{C25DBB99-FC0E-49F7-9FFE-86412AB7A2B5}" dateTime="2021-06-22T17:08:07" maxSheetId="2" userName="Лобанова Ю.А." r:id="rId292">
    <sheetIdMap count="1">
      <sheetId val="1"/>
    </sheetIdMap>
  </header>
  <header guid="{B2BD648C-E977-4F06-8194-5499F60B98ED}" dateTime="2021-06-22T17:08:40" maxSheetId="2" userName="Лобанова Ю.А." r:id="rId293">
    <sheetIdMap count="1">
      <sheetId val="1"/>
    </sheetIdMap>
  </header>
  <header guid="{EB4FFC0E-FA91-4DB2-A968-5512EF83F234}" dateTime="2021-06-22T17:11:37" maxSheetId="2" userName="Купцова И.О." r:id="rId294" minRId="1518" maxRId="1521">
    <sheetIdMap count="1">
      <sheetId val="1"/>
    </sheetIdMap>
  </header>
  <header guid="{4E9DB4D1-2175-49DD-822A-2B35D54F34F9}" dateTime="2021-06-22T17:11:46" maxSheetId="2" userName="Купцова И.О." r:id="rId295" minRId="1526" maxRId="1527">
    <sheetIdMap count="1">
      <sheetId val="1"/>
    </sheetIdMap>
  </header>
  <header guid="{E2730D1E-F3A5-44EF-8EA4-B0474A5B8589}" dateTime="2021-06-22T17:12:38" maxSheetId="2" userName="Купцова И.О." r:id="rId296">
    <sheetIdMap count="1">
      <sheetId val="1"/>
    </sheetIdMap>
  </header>
  <header guid="{9E1D210E-500A-449E-A2B5-CFC3165EA1C7}" dateTime="2021-06-22T17:42:13" maxSheetId="2" userName="Шурыгина С.В." r:id="rId297" minRId="1536">
    <sheetIdMap count="1">
      <sheetId val="1"/>
    </sheetIdMap>
  </header>
  <header guid="{1E8E7974-357C-408A-B08F-16B1BE572390}" dateTime="2021-06-22T17:45:57" maxSheetId="2" userName="Лобанова Ю.А." r:id="rId298">
    <sheetIdMap count="1">
      <sheetId val="1"/>
    </sheetIdMap>
  </header>
  <header guid="{8806F889-5FEF-4235-B732-CD0B717A8AA0}" dateTime="2021-06-23T09:57:53" maxSheetId="2" userName="Лобанова Ю.А." r:id="rId299" minRId="1545" maxRId="1547">
    <sheetIdMap count="1">
      <sheetId val="1"/>
    </sheetIdMap>
  </header>
  <header guid="{9F6C49B1-D5AD-42BF-94D4-2069A347A9F9}" dateTime="2021-06-23T10:12:50" maxSheetId="2" userName="Лобанова Ю.А." r:id="rId300" minRId="1552" maxRId="1555">
    <sheetIdMap count="1">
      <sheetId val="1"/>
    </sheetIdMap>
  </header>
  <header guid="{1107823B-8B78-4604-8B5E-B3C6D3F7216C}" dateTime="2021-06-23T10:14:08" maxSheetId="2" userName="Жиянова Н.В." r:id="rId301">
    <sheetIdMap count="1">
      <sheetId val="1"/>
    </sheetIdMap>
  </header>
  <header guid="{AE701EC1-9531-4CED-965B-2AD1BD2E4404}" dateTime="2021-06-23T10:14:12" maxSheetId="2" userName="Жиянова Н.В." r:id="rId302">
    <sheetIdMap count="1">
      <sheetId val="1"/>
    </sheetIdMap>
  </header>
  <header guid="{01D8CF0B-D1D7-4A09-B879-AD92F108E772}" dateTime="2021-06-23T10:14:14" maxSheetId="2" userName="Жиянова Н.В." r:id="rId303">
    <sheetIdMap count="1">
      <sheetId val="1"/>
    </sheetIdMap>
  </header>
  <header guid="{9FCB4F31-5FC2-4C5C-916C-CF7598A09556}" dateTime="2021-06-23T10:14:47" maxSheetId="2" userName="Жиянова Н.В." r:id="rId304">
    <sheetIdMap count="1">
      <sheetId val="1"/>
    </sheetIdMap>
  </header>
  <header guid="{BEF32AA5-A0BC-4454-968D-2C61C5261390}" dateTime="2021-06-23T10:14:48" maxSheetId="2" userName="Жиянова Н.В." r:id="rId305">
    <sheetIdMap count="1">
      <sheetId val="1"/>
    </sheetIdMap>
  </header>
  <header guid="{80C882C8-B4E4-448E-85E0-6205020D72CD}" dateTime="2021-06-23T10:18:31" maxSheetId="2" userName="Жиянова Н.В." r:id="rId306" minRId="1580" maxRId="1581">
    <sheetIdMap count="1">
      <sheetId val="1"/>
    </sheetIdMap>
  </header>
  <header guid="{2097DE5F-E55F-4096-BC59-B1FED3EAA798}" dateTime="2021-06-23T10:58:54" maxSheetId="2" userName="Лобанова Ю.А." r:id="rId307">
    <sheetIdMap count="1">
      <sheetId val="1"/>
    </sheetIdMap>
  </header>
  <header guid="{447D6CF6-506D-41E6-82A9-C67CD3E77651}" dateTime="2021-06-23T11:16:43" maxSheetId="2" userName="Шаперова О.Ю." r:id="rId308" minRId="1590" maxRId="1593">
    <sheetIdMap count="1">
      <sheetId val="1"/>
    </sheetIdMap>
  </header>
  <header guid="{85EDD3FB-06B6-49F8-808C-293E64D237DF}" dateTime="2021-06-23T11:31:33" maxSheetId="2" userName="Шаперова О.Ю." r:id="rId309" minRId="1598">
    <sheetIdMap count="1">
      <sheetId val="1"/>
    </sheetIdMap>
  </header>
  <header guid="{5E9E54DE-185B-498D-A4D5-1DDF7EA45454}" dateTime="2021-06-24T13:57:05" maxSheetId="2" userName="Кириллова О.Н." r:id="rId310">
    <sheetIdMap count="1">
      <sheetId val="1"/>
    </sheetIdMap>
  </header>
  <header guid="{2FC3EF52-B779-4C4F-BFBD-767171215D74}" dateTime="2021-06-24T13:57:51" maxSheetId="2" userName="Купцова И.О." r:id="rId311">
    <sheetIdMap count="1">
      <sheetId val="1"/>
    </sheetIdMap>
  </header>
  <header guid="{7D5CB1D0-5637-4CC1-AFE4-806C2DD0E1DF}" dateTime="2021-06-24T13:58:02" maxSheetId="2" userName="Купцова И.О." r:id="rId312">
    <sheetIdMap count="1">
      <sheetId val="1"/>
    </sheetIdMap>
  </header>
  <header guid="{1D6352EA-1652-40F9-BB14-B2C87F3BD8D1}" dateTime="2021-06-24T14:35:37" maxSheetId="2" userName="Кириллова О.Н." r:id="rId313" minRId="1615" maxRId="1636">
    <sheetIdMap count="1">
      <sheetId val="1"/>
    </sheetIdMap>
  </header>
  <header guid="{39AC01F6-F58E-4F10-A300-81B9031DB879}" dateTime="2021-06-24T14:36:16" maxSheetId="2" userName="Кириллова О.Н." r:id="rId314" minRId="1641" maxRId="1650">
    <sheetIdMap count="1">
      <sheetId val="1"/>
    </sheetIdMap>
  </header>
  <header guid="{37A10F95-FC58-4956-9E3C-63E819A59D41}" dateTime="2021-06-24T14:41:34" maxSheetId="2" userName="Кириллова О.Н." r:id="rId315" minRId="1651" maxRId="1667">
    <sheetIdMap count="1">
      <sheetId val="1"/>
    </sheetIdMap>
  </header>
  <header guid="{343E3F80-D2C1-4BB2-AB1A-5F4E874EB7A3}" dateTime="2021-06-24T14:44:08" maxSheetId="2" userName="Кириллова О.Н." r:id="rId316">
    <sheetIdMap count="1">
      <sheetId val="1"/>
    </sheetIdMap>
  </header>
  <header guid="{53C66DD4-94B3-4474-8EBE-68FF72BBF67A}" dateTime="2021-06-24T14:49:53" maxSheetId="2" userName="Купцова И.О." r:id="rId317" minRId="1672">
    <sheetIdMap count="1">
      <sheetId val="1"/>
    </sheetIdMap>
  </header>
  <header guid="{282D514E-95F1-421A-BE45-969041265743}" dateTime="2021-06-25T16:28:29" maxSheetId="2" userName="Кириллова О.Н." r:id="rId318" minRId="1677">
    <sheetIdMap count="1">
      <sheetId val="1"/>
    </sheetIdMap>
  </header>
  <header guid="{A3546872-1472-43F8-8CB0-3DD1DAE26355}" dateTime="2021-06-25T16:39:06" maxSheetId="2" userName="Галецкая М.Н." r:id="rId319" minRId="1682">
    <sheetIdMap count="1">
      <sheetId val="1"/>
    </sheetIdMap>
  </header>
  <header guid="{5C5B6D16-7896-473F-8D74-FFE0E281E50C}" dateTime="2021-06-25T16:46:37" maxSheetId="2" userName="Галецкая М.Н." r:id="rId320" minRId="1687">
    <sheetIdMap count="1">
      <sheetId val="1"/>
    </sheetIdMap>
  </header>
  <header guid="{3C1550D9-4356-4739-BFB3-266019D31F1F}" dateTime="2021-06-25T17:13:33" maxSheetId="2" userName="Галецкая М.Н." r:id="rId321" minRId="1692" maxRId="1693">
    <sheetIdMap count="1">
      <sheetId val="1"/>
    </sheetIdMap>
  </header>
  <header guid="{E04FB5A0-C122-4322-87DB-CE2042DE1880}" dateTime="2021-06-25T17:21:27" maxSheetId="2" userName="Галецкая М.Н." r:id="rId322">
    <sheetIdMap count="1">
      <sheetId val="1"/>
    </sheetIdMap>
  </header>
  <header guid="{FD2221E5-F66F-4A01-AB2B-E74E76785EE4}" dateTime="2021-06-25T17:21:53" maxSheetId="2" userName="Галецкая М.Н." r:id="rId323">
    <sheetIdMap count="1">
      <sheetId val="1"/>
    </sheetIdMap>
  </header>
  <header guid="{8B731A33-56CC-4975-9EAC-A576D5DABE04}" dateTime="2021-06-25T17:23:29" maxSheetId="2" userName="Галецкая М.Н." r:id="rId324">
    <sheetIdMap count="1">
      <sheetId val="1"/>
    </sheetIdMap>
  </header>
  <header guid="{6BE47331-8F88-467D-A278-72D043C984D3}" dateTime="2021-06-25T17:23:35" maxSheetId="2" userName="Галецкая М.Н." r:id="rId325" minRId="1710">
    <sheetIdMap count="1">
      <sheetId val="1"/>
    </sheetIdMap>
  </header>
  <header guid="{709E68CC-CDEC-4FE8-B1C7-8920799E0F75}" dateTime="2021-06-25T17:23:58" maxSheetId="2" userName="Галецкая М.Н." r:id="rId326">
    <sheetIdMap count="1">
      <sheetId val="1"/>
    </sheetIdMap>
  </header>
  <header guid="{565188D0-268B-474C-AB93-7670A66DC0E4}" dateTime="2021-06-27T14:34:41" maxSheetId="2" userName="Кириллова О.Н." r:id="rId327" minRId="1719" maxRId="1750">
    <sheetIdMap count="1">
      <sheetId val="1"/>
    </sheetIdMap>
  </header>
  <header guid="{B3ABF7D7-A101-43BC-9642-FACC7687C277}" dateTime="2021-06-27T16:58:09" maxSheetId="2" userName="Кириллова О.Н." r:id="rId328" minRId="1755" maxRId="1787">
    <sheetIdMap count="1">
      <sheetId val="1"/>
    </sheetIdMap>
  </header>
  <header guid="{DAD7C34D-0742-40B1-AA63-41D699E53C7B}" dateTime="2021-06-28T08:54:30" maxSheetId="2" userName="Купцова И.О." r:id="rId329">
    <sheetIdMap count="1">
      <sheetId val="1"/>
    </sheetIdMap>
  </header>
  <header guid="{A449AB88-3474-4E24-8B83-D4CE4D8E9F9C}" dateTime="2021-06-28T10:05:40" maxSheetId="2" userName="Купцова И.О." r:id="rId330" minRId="1796">
    <sheetIdMap count="1">
      <sheetId val="1"/>
    </sheetIdMap>
  </header>
  <header guid="{05ECF633-47C7-494C-A3AC-7301D658614B}" dateTime="2021-06-28T11:09:15" maxSheetId="2" userName="Кириллова О.Н." r:id="rId331" minRId="1801">
    <sheetIdMap count="1">
      <sheetId val="1"/>
    </sheetIdMap>
  </header>
  <header guid="{DC0FDA8D-ACC3-448D-B664-6F84BEE9C021}" dateTime="2021-06-28T11:14:35" maxSheetId="2" userName="Купцова И.О." r:id="rId332" minRId="1806">
    <sheetIdMap count="1">
      <sheetId val="1"/>
    </sheetIdMap>
  </header>
  <header guid="{E2345EE3-239C-47E8-9AAB-EEFC0C99A75A}" dateTime="2021-06-28T11:31:46" maxSheetId="2" userName="Купцова И.О." r:id="rId333" minRId="1811">
    <sheetIdMap count="1">
      <sheetId val="1"/>
    </sheetIdMap>
  </header>
  <header guid="{1612084A-8B0A-413E-AB81-06347C1156E6}" dateTime="2021-06-28T11:32:33" maxSheetId="2" userName="Купцова И.О." r:id="rId334">
    <sheetIdMap count="1">
      <sheetId val="1"/>
    </sheetIdMap>
  </header>
  <header guid="{AAF836B6-3957-409C-B0E4-4EFFCF0270CE}" dateTime="2021-06-28T11:40:47" maxSheetId="2" userName="Купцова И.О." r:id="rId335">
    <sheetIdMap count="1">
      <sheetId val="1"/>
    </sheetIdMap>
  </header>
  <header guid="{FBB26DB1-95D9-4B74-9B62-A933EC192ACB}" dateTime="2021-06-28T11:44:42" maxSheetId="2" userName="Купцова И.О." r:id="rId336">
    <sheetIdMap count="1">
      <sheetId val="1"/>
    </sheetIdMap>
  </header>
  <header guid="{7F19E7AB-1D13-4357-A4E5-68CC08F52545}" dateTime="2021-06-28T15:10:55" maxSheetId="2" userName="Кириллова О.Н." r:id="rId337">
    <sheetIdMap count="1">
      <sheetId val="1"/>
    </sheetIdMap>
  </header>
  <header guid="{54CEB211-80A9-447F-8231-9F14E74D0CF4}" dateTime="2021-06-28T16:32:47" maxSheetId="2" userName="Кириллова О.Н." r:id="rId338" minRId="1832" maxRId="1849">
    <sheetIdMap count="1">
      <sheetId val="1"/>
    </sheetIdMap>
  </header>
  <header guid="{8D1F44A0-DE02-41DC-9A8F-1821C5555CC0}" dateTime="2021-06-28T18:08:53" maxSheetId="2" userName="Кириллова О.Н." r:id="rId339" minRId="1854" maxRId="1865">
    <sheetIdMap count="1">
      <sheetId val="1"/>
    </sheetIdMap>
  </header>
  <header guid="{E408CF85-22F8-4FCC-A79C-EAACD0D76F82}" dateTime="2021-06-28T18:13:20" maxSheetId="2" userName="Кириллова О.Н." r:id="rId340">
    <sheetIdMap count="1">
      <sheetId val="1"/>
    </sheetIdMap>
  </header>
  <header guid="{74E2B5B9-204C-4A10-B154-4925808F9C6C}" dateTime="2021-06-28T19:25:42" maxSheetId="2" userName="Кириллова О.Н." r:id="rId341">
    <sheetIdMap count="1">
      <sheetId val="1"/>
    </sheetIdMap>
  </header>
  <header guid="{86664CDA-067F-4A50-8BBF-6DB1C7BB766B}" dateTime="2021-07-02T13:55:42" maxSheetId="2" userName="Kologrivova" r:id="rId342" minRId="1874" maxRId="1879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47889950_1476_43FB_96B2_E20FF0535EE6_.wvu.PrintArea" hidden="1" oldHidden="1">
    <formula>'расчет показателей'!$B$1:$M$139</formula>
  </rdn>
  <rdn rId="0" localSheetId="1" customView="1" name="Z_47889950_1476_43FB_96B2_E20FF0535EE6_.wvu.PrintTitles" hidden="1" oldHidden="1">
    <formula>'расчет показателей'!$4:$5</formula>
  </rdn>
  <rdn rId="0" localSheetId="1" customView="1" name="Z_47889950_1476_43FB_96B2_E20FF0535EE6_.wvu.Cols" hidden="1" oldHidden="1">
    <formula>'расчет показателей'!$A:$A</formula>
  </rdn>
  <rcv guid="{47889950-1476-43FB-96B2-E20FF0535EE6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L51">
    <dxf>
      <fill>
        <patternFill patternType="none">
          <bgColor auto="1"/>
        </patternFill>
      </fill>
    </dxf>
  </rfmt>
  <rfmt sheetId="1" sqref="D117:M119">
    <dxf>
      <fill>
        <patternFill patternType="none">
          <bgColor auto="1"/>
        </patternFill>
      </fill>
    </dxf>
  </rfmt>
  <rdn rId="0" localSheetId="1" customView="1" name="Z_5FED9768_4FC5_4CE6_B17D_562AC1A239DD_.wvu.PrintArea" hidden="1" oldHidden="1">
    <formula>'расчет показателей'!$B$1:$M$139</formula>
  </rdn>
  <rdn rId="0" localSheetId="1" customView="1" name="Z_5FED9768_4FC5_4CE6_B17D_562AC1A239DD_.wvu.PrintTitles" hidden="1" oldHidden="1">
    <formula>'расчет показателей'!$4:$5</formula>
  </rdn>
  <rdn rId="0" localSheetId="1" customView="1" name="Z_5FED9768_4FC5_4CE6_B17D_562AC1A239DD_.wvu.Cols" hidden="1" oldHidden="1">
    <formula>'расчет показателей'!$A:$A</formula>
  </rdn>
  <rcv guid="{5FED9768-4FC5-4CE6-B17D-562AC1A239DD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34" sId="1" numFmtId="4">
    <oc r="D25">
      <v>2495.33</v>
    </oc>
    <nc r="D25">
      <v>1338.39</v>
    </nc>
  </rcc>
  <rcc rId="735" sId="1" numFmtId="4">
    <oc r="D24">
      <v>1949.7</v>
    </oc>
    <nc r="D24">
      <v>2446.6999999999998</v>
    </nc>
  </rcc>
  <rrc rId="736" sId="1" ref="A27:XFD27" action="insertRow">
    <undo index="0" exp="area" ref3D="1" dr="$A$1:$A$1048576" dn="Z_1D7572E2_CBE9_4796_9D20_5AF7A371ED3A_.wvu.Cols" sId="1"/>
    <undo index="0" exp="area" ref3D="1" dr="$A$1:$A$1048576" dn="Z_A26E3A8C_99D3_41C4_8D26_5B8B1C2BFBC3_.wvu.Cols" sId="1"/>
    <undo index="0" exp="area" ref3D="1" dr="$A$1:$A$1048576" dn="Z_A19AE8F5_9A61_46D8_86D2_E37C22CB5335_.wvu.Cols" sId="1"/>
    <undo index="0" exp="area" ref3D="1" dr="$A$1:$A$1048576" dn="Z_93DAE15D_5AB5_4A8F_B7B6_622C190FF562_.wvu.Cols" sId="1"/>
    <undo index="0" exp="area" ref3D="1" dr="$A$1:$A$1048576" dn="Z_AC992A35_0F1D_49F8_B18D_056172A147FF_.wvu.Cols" sId="1"/>
    <undo index="0" exp="area" ref3D="1" dr="$A$1:$A$1048576" dn="Z_AE62AB75_5C3F_493C_A5FE_118C9EAEEC6B_.wvu.Cols" sId="1"/>
    <undo index="0" exp="area" ref3D="1" dr="$A$1:$A$1048576" dn="Z_94D0CC99_2338_40D3_AD38_9716A1D5B08F_.wvu.Cols" sId="1"/>
    <undo index="0" exp="area" ref3D="1" dr="$A$1:$A$1048576" dn="Z_F2EF3A5B_D6E5_4AE7_A40A_01D9704610D0_.wvu.Cols" sId="1"/>
    <undo index="0" exp="area" ref3D="1" dr="$A$1:$A$1048576" dn="Z_FBAF5147_4C9A_47FA_80C4_E791A762535F_.wvu.Cols" sId="1"/>
    <undo index="0" exp="area" ref3D="1" dr="$A$1:$A$1048576" dn="Z_5FED9768_4FC5_4CE6_B17D_562AC1A239DD_.wvu.Cols" sId="1"/>
    <undo index="0" exp="area" ref3D="1" dr="$A$1:$A$1048576" dn="Z_7EDE2257_86B0_4F19_A3FD_9F9F96AE97CC_.wvu.Cols" sId="1"/>
    <undo index="0" exp="area" ref3D="1" dr="$A$1:$A$1048576" dn="Z_E8023456_A14D_404E_94B3_BAD76B20BE81_.wvu.Cols" sId="1"/>
    <undo index="0" exp="area" ref3D="1" dr="$A$1:$A$1048576" dn="Z_306F3304_C964_4849_9870_E01DFAD710FD_.wvu.Cols" sId="1"/>
    <undo index="0" exp="area" ref3D="1" dr="$A$1:$A$1048576" dn="Z_0DE9F4A8_FDB5_4305_B1EF_C452A0DD9EC5_.wvu.Cols" sId="1"/>
    <undo index="0" exp="area" ref3D="1" dr="$A$1:$A$1048576" dn="Z_8C812597_ECE5_42DC_99FF_99B6BEA25BF4_.wvu.Cols" sId="1"/>
    <undo index="0" exp="area" ref3D="1" dr="$A$1:$A$1048576" dn="Z_610D9673_3FCB_43CB_AC0A_0E634877818E_.wvu.Cols" sId="1"/>
    <undo index="0" exp="area" ref3D="1" dr="$A$1:$A$1048576" dn="Z_91725105_6813_4743_906F_2F079BE37104_.wvu.Cols" sId="1"/>
    <undo index="0" exp="area" ref3D="1" dr="$A$1:$A$1048576" dn="Z_BC66424F_7557_41CC_91E7_CE47C12932B4_.wvu.Cols" sId="1"/>
    <undo index="0" exp="area" ref3D="1" dr="$A$1:$A$1048576" dn="Z_47889950_1476_43FB_96B2_E20FF0535EE6_.wvu.Cols" sId="1"/>
    <undo index="0" exp="area" ref3D="1" dr="$A$1:$A$1048576" dn="Z_7686EE8C_3B7C_4C80_BBB5_BA204AF0E3D5_.wvu.Cols" sId="1"/>
    <undo index="0" exp="area" ref3D="1" dr="$A$1:$A$1048576" dn="Z_9380B4D5_3D30_47C3_B3A4_FD838485764A_.wvu.Cols" sId="1"/>
    <undo index="0" exp="area" ref3D="1" dr="$A$1:$A$1048576" dn="Z_8D69FC79_A59C_4BCA_9394_DF4079B4A0AE_.wvu.Cols" sId="1"/>
    <undo index="0" exp="area" ref3D="1" dr="$A$1:$A$1048576" dn="Z_903374AF_E8D7_4191_9CE7_B0B71AE68B41_.wvu.Cols" sId="1"/>
    <undo index="0" exp="area" ref3D="1" dr="$A$1:$A$1048576" dn="Z_ADDE3D89_A0C2_419D_9113_2B13B6FF1D78_.wvu.Cols" sId="1"/>
    <undo index="0" exp="area" ref3D="1" dr="$A$1:$A$1048576" dn="Z_9DC29FFA_E86F_4CDE_BB5A_4FB364921DDB_.wvu.Cols" sId="1"/>
    <undo index="0" exp="area" ref3D="1" dr="$A$1:$A$1048576" dn="Z_81001CE1_44EA_44BD_B003_9007732EE26A_.wvu.Cols" sId="1"/>
    <undo index="0" exp="area" ref3D="1" dr="$A$1:$A$1048576" dn="Z_5220E8A5_06E0_4684_AC14_F50C5A958EB9_.wvu.Cols" sId="1"/>
    <undo index="0" exp="area" ref3D="1" dr="$A$1:$A$1048576" dn="Z_3E3AC9F5_5CB4_40A1_A80B_A34428C98A7B_.wvu.Cols" sId="1"/>
  </rrc>
  <rrc rId="737" sId="1" ref="A27:XFD27" action="deleteRow">
    <undo index="0" exp="area" ref3D="1" dr="$A$1:$A$1048576" dn="Z_1D7572E2_CBE9_4796_9D20_5AF7A371ED3A_.wvu.Cols" sId="1"/>
    <undo index="0" exp="area" ref3D="1" dr="$A$1:$A$1048576" dn="Z_A26E3A8C_99D3_41C4_8D26_5B8B1C2BFBC3_.wvu.Cols" sId="1"/>
    <undo index="0" exp="area" ref3D="1" dr="$A$1:$A$1048576" dn="Z_A19AE8F5_9A61_46D8_86D2_E37C22CB5335_.wvu.Cols" sId="1"/>
    <undo index="0" exp="area" ref3D="1" dr="$A$1:$A$1048576" dn="Z_93DAE15D_5AB5_4A8F_B7B6_622C190FF562_.wvu.Cols" sId="1"/>
    <undo index="0" exp="area" ref3D="1" dr="$A$1:$A$1048576" dn="Z_AC992A35_0F1D_49F8_B18D_056172A147FF_.wvu.Cols" sId="1"/>
    <undo index="0" exp="area" ref3D="1" dr="$A$1:$A$1048576" dn="Z_AE62AB75_5C3F_493C_A5FE_118C9EAEEC6B_.wvu.Cols" sId="1"/>
    <undo index="0" exp="area" ref3D="1" dr="$A$1:$A$1048576" dn="Z_94D0CC99_2338_40D3_AD38_9716A1D5B08F_.wvu.Cols" sId="1"/>
    <undo index="0" exp="area" ref3D="1" dr="$A$1:$A$1048576" dn="Z_F2EF3A5B_D6E5_4AE7_A40A_01D9704610D0_.wvu.Cols" sId="1"/>
    <undo index="0" exp="area" ref3D="1" dr="$A$1:$A$1048576" dn="Z_FBAF5147_4C9A_47FA_80C4_E791A762535F_.wvu.Cols" sId="1"/>
    <undo index="0" exp="area" ref3D="1" dr="$A$1:$A$1048576" dn="Z_5FED9768_4FC5_4CE6_B17D_562AC1A239DD_.wvu.Cols" sId="1"/>
    <undo index="0" exp="area" ref3D="1" dr="$A$1:$A$1048576" dn="Z_7EDE2257_86B0_4F19_A3FD_9F9F96AE97CC_.wvu.Cols" sId="1"/>
    <undo index="0" exp="area" ref3D="1" dr="$A$1:$A$1048576" dn="Z_E8023456_A14D_404E_94B3_BAD76B20BE81_.wvu.Cols" sId="1"/>
    <undo index="0" exp="area" ref3D="1" dr="$A$1:$A$1048576" dn="Z_306F3304_C964_4849_9870_E01DFAD710FD_.wvu.Cols" sId="1"/>
    <undo index="0" exp="area" ref3D="1" dr="$A$1:$A$1048576" dn="Z_0DE9F4A8_FDB5_4305_B1EF_C452A0DD9EC5_.wvu.Cols" sId="1"/>
    <undo index="0" exp="area" ref3D="1" dr="$A$1:$A$1048576" dn="Z_8C812597_ECE5_42DC_99FF_99B6BEA25BF4_.wvu.Cols" sId="1"/>
    <undo index="0" exp="area" ref3D="1" dr="$A$1:$A$1048576" dn="Z_610D9673_3FCB_43CB_AC0A_0E634877818E_.wvu.Cols" sId="1"/>
    <undo index="0" exp="area" ref3D="1" dr="$A$1:$A$1048576" dn="Z_91725105_6813_4743_906F_2F079BE37104_.wvu.Cols" sId="1"/>
    <undo index="0" exp="area" ref3D="1" dr="$A$1:$A$1048576" dn="Z_BC66424F_7557_41CC_91E7_CE47C12932B4_.wvu.Cols" sId="1"/>
    <undo index="0" exp="area" ref3D="1" dr="$A$1:$A$1048576" dn="Z_47889950_1476_43FB_96B2_E20FF0535EE6_.wvu.Cols" sId="1"/>
    <undo index="0" exp="area" ref3D="1" dr="$A$1:$A$1048576" dn="Z_7686EE8C_3B7C_4C80_BBB5_BA204AF0E3D5_.wvu.Cols" sId="1"/>
    <undo index="0" exp="area" ref3D="1" dr="$A$1:$A$1048576" dn="Z_9380B4D5_3D30_47C3_B3A4_FD838485764A_.wvu.Cols" sId="1"/>
    <undo index="0" exp="area" ref3D="1" dr="$A$1:$A$1048576" dn="Z_8D69FC79_A59C_4BCA_9394_DF4079B4A0AE_.wvu.Cols" sId="1"/>
    <undo index="0" exp="area" ref3D="1" dr="$A$1:$A$1048576" dn="Z_903374AF_E8D7_4191_9CE7_B0B71AE68B41_.wvu.Cols" sId="1"/>
    <undo index="0" exp="area" ref3D="1" dr="$A$1:$A$1048576" dn="Z_ADDE3D89_A0C2_419D_9113_2B13B6FF1D78_.wvu.Cols" sId="1"/>
    <undo index="0" exp="area" ref3D="1" dr="$A$1:$A$1048576" dn="Z_9DC29FFA_E86F_4CDE_BB5A_4FB364921DDB_.wvu.Cols" sId="1"/>
    <undo index="0" exp="area" ref3D="1" dr="$A$1:$A$1048576" dn="Z_81001CE1_44EA_44BD_B003_9007732EE26A_.wvu.Cols" sId="1"/>
    <undo index="0" exp="area" ref3D="1" dr="$A$1:$A$1048576" dn="Z_5220E8A5_06E0_4684_AC14_F50C5A958EB9_.wvu.Cols" sId="1"/>
    <undo index="0" exp="area" ref3D="1" dr="$A$1:$A$1048576" dn="Z_3E3AC9F5_5CB4_40A1_A80B_A34428C98A7B_.wvu.Cols" sId="1"/>
    <rfmt sheetId="1" xfDxf="1" sqref="A27:XFD27" start="0" length="0">
      <dxf>
        <fill>
          <patternFill patternType="solid">
            <bgColor theme="0"/>
          </patternFill>
        </fill>
        <alignment vertical="center" readingOrder="0"/>
      </dxf>
    </rfmt>
    <rfmt sheetId="1" sqref="B27" start="0" length="0">
      <dxf>
        <font>
          <sz val="12"/>
          <color auto="1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C27" start="0" length="0">
      <dxf>
        <font>
          <sz val="12"/>
          <color auto="1"/>
          <name val="Times New Roman"/>
          <scheme val="none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>
            <bgColor rgb="FFFFFF00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E2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>
            <bgColor rgb="FFFFFF00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2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>
            <bgColor rgb="FFFFFF00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2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H2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>
            <bgColor rgb="FFFFFF00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I2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>
            <bgColor rgb="FFFFFF00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J2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>
            <bgColor rgb="FFFFFF00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K2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>
            <bgColor rgb="FFFFFF00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L2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>
            <bgColor rgb="FFFFFF00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M2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>
            <bgColor rgb="FFFFFF00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27" start="0" length="0">
      <dxf>
        <font>
          <sz val="12"/>
          <color auto="1"/>
          <name val="Times New Roman"/>
          <scheme val="none"/>
        </font>
        <numFmt numFmtId="4" formatCode="#,##0.00"/>
      </dxf>
    </rfmt>
  </rrc>
  <rcc rId="738" sId="1">
    <oc r="D26">
      <f>(D25/D24*100)-100</f>
    </oc>
    <nc r="D26">
      <f>100-(D25/D24*100)</f>
    </nc>
  </rcc>
  <rfmt sheetId="1" sqref="D24:D27">
    <dxf>
      <fill>
        <patternFill>
          <bgColor theme="0"/>
        </patternFill>
      </fill>
    </dxf>
  </rfmt>
  <rcv guid="{47889950-1476-43FB-96B2-E20FF0535EE6}" action="delete"/>
  <rdn rId="0" localSheetId="1" customView="1" name="Z_47889950_1476_43FB_96B2_E20FF0535EE6_.wvu.PrintArea" hidden="1" oldHidden="1">
    <formula>'расчет показателей'!$B$1:$M$139</formula>
    <oldFormula>'расчет показателей'!$B$1:$M$139</oldFormula>
  </rdn>
  <rdn rId="0" localSheetId="1" customView="1" name="Z_47889950_1476_43FB_96B2_E20FF0535EE6_.wvu.PrintTitles" hidden="1" oldHidden="1">
    <formula>'расчет показателей'!$4:$5</formula>
    <oldFormula>'расчет показателей'!$4:$5</oldFormula>
  </rdn>
  <rdn rId="0" localSheetId="1" customView="1" name="Z_47889950_1476_43FB_96B2_E20FF0535EE6_.wvu.Cols" hidden="1" oldHidden="1">
    <formula>'расчет показателей'!$A:$A</formula>
    <oldFormula>'расчет показателей'!$A:$A</oldFormula>
  </rdn>
  <rcv guid="{47889950-1476-43FB-96B2-E20FF0535EE6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42" sId="1" numFmtId="4">
    <oc r="E25">
      <v>0</v>
    </oc>
    <nc r="E25">
      <v>62.23</v>
    </nc>
  </rcc>
  <rfmt sheetId="1" sqref="E24:E27">
    <dxf>
      <fill>
        <patternFill>
          <bgColor theme="0"/>
        </patternFill>
      </fill>
    </dxf>
  </rfmt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43" sId="1" numFmtId="4">
    <nc r="F24">
      <v>0</v>
    </nc>
  </rcc>
  <rcc rId="744" sId="1" numFmtId="4">
    <nc r="F25">
      <v>0</v>
    </nc>
  </rcc>
  <rcc rId="745" sId="1">
    <nc r="F26" t="inlineStr">
      <is>
        <t>-</t>
      </is>
    </nc>
  </rcc>
  <rcc rId="746" sId="1">
    <nc r="F27">
      <v>0</v>
    </nc>
  </rcc>
  <rfmt sheetId="1" sqref="F24:F27">
    <dxf>
      <fill>
        <patternFill>
          <bgColor theme="0"/>
        </patternFill>
      </fill>
    </dxf>
  </rfmt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47" sId="1">
    <oc r="G26">
      <f>(G25/G24*100)-100</f>
    </oc>
    <nc r="G26">
      <f>100-(G25/G24*100)</f>
    </nc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48" sId="1" numFmtId="4">
    <oc r="H25">
      <v>3259.22</v>
    </oc>
    <nc r="H25">
      <v>1822.18</v>
    </nc>
  </rcc>
  <rcc rId="749" sId="1" numFmtId="4">
    <oc r="H24">
      <v>3417.4</v>
    </oc>
    <nc r="H24">
      <v>1973.35</v>
    </nc>
  </rcc>
  <rcc rId="750" sId="1">
    <oc r="H26">
      <f>(H25/H24*100)-100</f>
    </oc>
    <nc r="H26">
      <f>100-(H25/H24*100)</f>
    </nc>
  </rcc>
  <rfmt sheetId="1" sqref="H24:H27">
    <dxf>
      <fill>
        <patternFill>
          <bgColor theme="0"/>
        </patternFill>
      </fill>
    </dxf>
  </rfmt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51" sId="1" numFmtId="4">
    <oc r="I24">
      <f>96147.6-16431.64</f>
    </oc>
    <nc r="I24">
      <v>118263.11</v>
    </nc>
  </rcc>
  <rcc rId="752" sId="1">
    <oc r="I26">
      <f>(I25/I24*100)-100</f>
    </oc>
    <nc r="I26">
      <f>100-(I25/I24*100)</f>
    </nc>
  </rcc>
  <rcc rId="753" sId="1" numFmtId="4">
    <oc r="I25">
      <f>109937.84-20510.46</f>
    </oc>
    <nc r="I25">
      <v>96637.119999999995</v>
    </nc>
  </rcc>
  <rfmt sheetId="1" sqref="I24:I27">
    <dxf>
      <fill>
        <patternFill>
          <bgColor theme="0"/>
        </patternFill>
      </fill>
    </dxf>
  </rfmt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57" sId="1" numFmtId="4">
    <oc r="J25">
      <v>0</v>
    </oc>
    <nc r="J25">
      <v>58.33</v>
    </nc>
  </rcc>
  <rfmt sheetId="1" sqref="J24:J27">
    <dxf>
      <fill>
        <patternFill>
          <bgColor theme="0"/>
        </patternFill>
      </fill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dn rId="0" localSheetId="1" customView="1" name="Z_5E382737_190D_413F_8B00_6E0774A78621_.wvu.FilterData" hidden="1" oldHidden="1">
    <formula>'расчет показателей'!$A$5:$Q$5</formula>
    <oldFormula>'расчет показателей'!$A$5:$Q$5</oldFormula>
  </rdn>
  <rcv guid="{5E382737-190D-413F-8B00-6E0774A78621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1545" sId="1" numFmtId="4">
    <oc r="J122">
      <v>4</v>
    </oc>
    <nc r="J122">
      <v>997.09</v>
    </nc>
  </rcc>
  <rcc rId="1546" sId="1" numFmtId="4">
    <oc r="J123">
      <v>61</v>
    </oc>
    <nc r="J123">
      <v>997.09</v>
    </nc>
  </rcc>
  <rcc rId="1547" sId="1">
    <oc r="J125">
      <v>0</v>
    </oc>
    <nc r="J125">
      <v>5</v>
    </nc>
  </rcc>
  <rfmt sheetId="1" sqref="J122:J123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v guid="{8C812597-ECE5-42DC-99FF-99B6BEA25BF4}" action="delete"/>
  <rdn rId="0" localSheetId="1" customView="1" name="Z_8C812597_ECE5_42DC_99FF_99B6BEA25BF4_.wvu.PrintArea" hidden="1" oldHidden="1">
    <formula>'расчет показателей'!$B$1:$M$139</formula>
    <oldFormula>'расчет показателей'!$B$1:$M$139</oldFormula>
  </rdn>
  <rdn rId="0" localSheetId="1" customView="1" name="Z_8C812597_ECE5_42DC_99FF_99B6BEA25BF4_.wvu.PrintTitles" hidden="1" oldHidden="1">
    <formula>'расчет показателей'!$4:$5</formula>
    <oldFormula>'расчет показателей'!$4:$5</oldFormula>
  </rdn>
  <rdn rId="0" localSheetId="1" customView="1" name="Z_8C812597_ECE5_42DC_99FF_99B6BEA25BF4_.wvu.Cols" hidden="1" oldHidden="1">
    <formula>'расчет показателей'!$A:$A</formula>
    <oldFormula>'расчет показателей'!$A:$A</oldFormula>
  </rdn>
  <rdn rId="0" localSheetId="1" customView="1" name="Z_8C812597_ECE5_42DC_99FF_99B6BEA25BF4_.wvu.FilterData" hidden="1" oldHidden="1">
    <formula>'расчет показателей'!$A$5:$Q$5</formula>
    <oldFormula>'расчет показателей'!$A$5:$Q$5</oldFormula>
  </rdn>
  <rcv guid="{8C812597-ECE5-42DC-99FF-99B6BEA25BF4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fmt sheetId="1" sqref="M139">
    <dxf>
      <fill>
        <patternFill>
          <bgColor theme="0"/>
        </patternFill>
      </fill>
    </dxf>
  </rfmt>
  <rcv guid="{9380B4D5-3D30-47C3-B3A4-FD838485764A}" action="delete"/>
  <rdn rId="0" localSheetId="1" customView="1" name="Z_9380B4D5_3D30_47C3_B3A4_FD838485764A_.wvu.PrintArea" hidden="1" oldHidden="1">
    <formula>'расчет показателей'!$B$1:$M$139</formula>
    <oldFormula>'расчет показателей'!$B$1:$M$139</oldFormula>
  </rdn>
  <rdn rId="0" localSheetId="1" customView="1" name="Z_9380B4D5_3D30_47C3_B3A4_FD838485764A_.wvu.PrintTitles" hidden="1" oldHidden="1">
    <formula>'расчет показателей'!$4:$5</formula>
    <oldFormula>'расчет показателей'!$4:$5</oldFormula>
  </rdn>
  <rdn rId="0" localSheetId="1" customView="1" name="Z_9380B4D5_3D30_47C3_B3A4_FD838485764A_.wvu.Cols" hidden="1" oldHidden="1">
    <formula>'расчет показателей'!$A:$A</formula>
    <oldFormula>'расчет показателей'!$A:$A</oldFormula>
  </rdn>
  <rcv guid="{9380B4D5-3D30-47C3-B3A4-FD838485764A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cc rId="1035" sId="1" numFmtId="4">
    <oc r="H39">
      <f>320067.02-5478.34</f>
    </oc>
    <nc r="H39">
      <v>358349.62</v>
    </nc>
  </rcc>
  <rfmt sheetId="1" sqref="H39">
    <dxf>
      <fill>
        <patternFill patternType="none">
          <bgColor auto="1"/>
        </patternFill>
      </fill>
    </dxf>
  </rfmt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6.xml><?xml version="1.0" encoding="utf-8"?>
<revisions xmlns="http://schemas.openxmlformats.org/spreadsheetml/2006/main" xmlns:r="http://schemas.openxmlformats.org/officeDocument/2006/relationships"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17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8.xml><?xml version="1.0" encoding="utf-8"?>
<revisions xmlns="http://schemas.openxmlformats.org/spreadsheetml/2006/main" xmlns:r="http://schemas.openxmlformats.org/officeDocument/2006/relationships">
  <rcv guid="{AC992A35-0F1D-49F8-B18D-056172A147FF}" action="delete"/>
  <rdn rId="0" localSheetId="1" customView="1" name="Z_AC992A35_0F1D_49F8_B18D_056172A147FF_.wvu.PrintArea" hidden="1" oldHidden="1">
    <formula>'расчет показателей'!$B$1:$M$139</formula>
    <oldFormula>'расчет показателей'!$B$1:$M$139</oldFormula>
  </rdn>
  <rdn rId="0" localSheetId="1" customView="1" name="Z_AC992A35_0F1D_49F8_B18D_056172A147FF_.wvu.PrintTitles" hidden="1" oldHidden="1">
    <formula>'расчет показателей'!$4:$5</formula>
    <oldFormula>'расчет показателей'!$4:$5</oldFormula>
  </rdn>
  <rdn rId="0" localSheetId="1" customView="1" name="Z_AC992A35_0F1D_49F8_B18D_056172A147FF_.wvu.Cols" hidden="1" oldHidden="1">
    <formula>'расчет показателей'!$A:$A</formula>
    <oldFormula>'расчет показателей'!$A:$A</oldFormula>
  </rdn>
  <rdn rId="0" localSheetId="1" customView="1" name="Z_AC992A35_0F1D_49F8_B18D_056172A147FF_.wvu.FilterData" hidden="1" oldHidden="1">
    <formula>'расчет показателей'!$A$5:$Q$5</formula>
    <oldFormula>'расчет показателей'!$A$5:$Q$5</oldFormula>
  </rdn>
  <rcv guid="{AC992A35-0F1D-49F8-B18D-056172A147FF}" action="add"/>
</revisions>
</file>

<file path=xl/revisions/revisionLog19.xml><?xml version="1.0" encoding="utf-8"?>
<revisions xmlns="http://schemas.openxmlformats.org/spreadsheetml/2006/main" xmlns:r="http://schemas.openxmlformats.org/officeDocument/2006/relationships">
  <rcc rId="1710" sId="1">
    <oc r="M125">
      <v>0</v>
    </oc>
    <nc r="M125">
      <v>5</v>
    </nc>
  </rcc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dn rId="0" localSheetId="1" customView="1" name="Z_5E382737_190D_413F_8B00_6E0774A78621_.wvu.FilterData" hidden="1" oldHidden="1">
    <formula>'расчет показателей'!$A$5:$Q$5</formula>
    <oldFormula>'расчет показателей'!$A$5:$Q$5</oldFormula>
  </rdn>
  <rcv guid="{5E382737-190D-413F-8B00-6E0774A78621}" action="add"/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58" sId="1" numFmtId="4">
    <oc r="K25">
      <v>263.54000000000002</v>
    </oc>
    <nc r="K25">
      <v>76.42</v>
    </nc>
  </rcc>
  <rcc rId="759" sId="1" numFmtId="4">
    <oc r="K24">
      <v>1823.85</v>
    </oc>
    <nc r="K24">
      <v>3578.94</v>
    </nc>
  </rcc>
  <rcc rId="760" sId="1">
    <oc r="K26">
      <f>(K25/K24*100)-100</f>
    </oc>
    <nc r="K26">
      <f>100-(K25/K24*100)</f>
    </nc>
  </rcc>
  <rfmt sheetId="1" sqref="K24:K27">
    <dxf>
      <fill>
        <patternFill>
          <bgColor theme="0"/>
        </patternFill>
      </fill>
    </dxf>
  </rfmt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61" sId="1" numFmtId="4">
    <oc r="L25">
      <v>0</v>
    </oc>
    <nc r="L25">
      <v>1.7</v>
    </nc>
  </rcc>
  <rfmt sheetId="1" sqref="L24:L27">
    <dxf>
      <fill>
        <patternFill>
          <bgColor theme="0"/>
        </patternFill>
      </fill>
    </dxf>
  </rfmt>
  <rcc rId="762" sId="1" numFmtId="4">
    <oc r="M25">
      <v>8.1</v>
    </oc>
    <nc r="M25">
      <v>22.05</v>
    </nc>
  </rcc>
  <rfmt sheetId="1" sqref="M24:M27">
    <dxf>
      <fill>
        <patternFill>
          <bgColor theme="0"/>
        </patternFill>
      </fill>
    </dxf>
  </rfmt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63" sId="1" numFmtId="4">
    <oc r="I25">
      <v>96637.119999999995</v>
    </oc>
    <nc r="I25">
      <v>96637.11</v>
    </nc>
  </rcc>
  <rcc rId="764" sId="1">
    <oc r="N25">
      <f>SUM(D25:M25)</f>
    </oc>
    <nc r="N25">
      <f>SUM(D25:M25)+40.22+8.95</f>
    </nc>
  </rcc>
</revisions>
</file>

<file path=xl/revisions/revisionLog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65" sId="1">
    <oc r="N25">
      <f>SUM(D25:M25)+40.22+8.95</f>
    </oc>
    <nc r="N25">
      <f>SUM(D25:M25)+40.23+8.95</f>
    </nc>
  </rcc>
  <rcc rId="766" sId="1" numFmtId="4">
    <oc r="H25">
      <v>1822.18</v>
    </oc>
    <nc r="H25">
      <v>1822.17</v>
    </nc>
  </rcc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67" sId="1" numFmtId="4">
    <nc r="F29">
      <v>0</v>
    </nc>
  </rcc>
  <rfmt sheetId="1" sqref="D29:M29">
    <dxf>
      <fill>
        <patternFill>
          <bgColor theme="0"/>
        </patternFill>
      </fill>
    </dxf>
  </rfmt>
</revisions>
</file>

<file path=xl/revisions/revisionLog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75" sId="1" numFmtId="4">
    <oc r="D30">
      <v>1441523.49</v>
    </oc>
    <nc r="D30">
      <v>1561779.41</v>
    </nc>
  </rcc>
  <rcc rId="776" sId="1" numFmtId="4">
    <oc r="E30">
      <v>312662.02</v>
    </oc>
    <nc r="E30">
      <v>94923.93</v>
    </nc>
  </rcc>
  <rcc rId="777" sId="1" numFmtId="4">
    <nc r="F30">
      <v>163037.34</v>
    </nc>
  </rcc>
  <rcc rId="778" sId="1">
    <nc r="F31">
      <f>F29/F30</f>
    </nc>
  </rcc>
  <rcc rId="779" sId="1">
    <nc r="F32">
      <v>5</v>
    </nc>
  </rcc>
  <rcc rId="780" sId="1" numFmtId="4">
    <oc r="H30">
      <v>87093.03</v>
    </oc>
    <nc r="H30">
      <v>103254.58</v>
    </nc>
  </rcc>
  <rcc rId="781" sId="1" numFmtId="4">
    <oc r="J30">
      <v>0</v>
    </oc>
    <nc r="J30">
      <v>158.33000000000001</v>
    </nc>
  </rcc>
  <rcc rId="782" sId="1">
    <oc r="J31" t="inlineStr">
      <is>
        <t>-</t>
      </is>
    </oc>
    <nc r="J31">
      <f>J29/J30</f>
    </nc>
  </rcc>
  <rcc rId="783" sId="1">
    <oc r="J32">
      <v>0</v>
    </oc>
    <nc r="J32">
      <v>5</v>
    </nc>
  </rcc>
  <rcc rId="784" sId="1" numFmtId="4">
    <oc r="K30">
      <v>295205.53999999998</v>
    </oc>
    <nc r="K30">
      <v>202033.1</v>
    </nc>
  </rcc>
  <rcc rId="785" sId="1" numFmtId="4">
    <oc r="M30">
      <v>1226988.1499999999</v>
    </oc>
    <nc r="M30">
      <v>1389377.38</v>
    </nc>
  </rcc>
  <rcc rId="786" sId="1">
    <oc r="N30">
      <f>SUM(D30:M30)</f>
    </oc>
    <nc r="N30">
      <f>SUM(D30:M30)+40.23+8.95</f>
    </nc>
  </rcc>
  <rcc rId="787" sId="1" numFmtId="4">
    <oc r="I30">
      <v>130374.77</v>
    </oc>
    <nc r="I30">
      <v>104876.11</v>
    </nc>
  </rcc>
  <rfmt sheetId="1" sqref="D30:M32">
    <dxf>
      <fill>
        <patternFill>
          <bgColor theme="0"/>
        </patternFill>
      </fill>
    </dxf>
  </rfmt>
</revisions>
</file>

<file path=xl/revisions/revisionLog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88" sId="1">
    <oc r="D35">
      <f>D30</f>
    </oc>
    <nc r="D35">
      <f>D30</f>
    </nc>
  </rcc>
  <rcc rId="789" sId="1">
    <oc r="E35">
      <f>E30</f>
    </oc>
    <nc r="E35">
      <f>E30</f>
    </nc>
  </rcc>
  <rcc rId="790" sId="1">
    <nc r="F35">
      <f>F30</f>
    </nc>
  </rcc>
  <rcc rId="791" sId="1">
    <oc r="G35">
      <f>G30</f>
    </oc>
    <nc r="G35">
      <f>G30</f>
    </nc>
  </rcc>
  <rcc rId="792" sId="1">
    <oc r="H35">
      <f>H30</f>
    </oc>
    <nc r="H35">
      <f>H30</f>
    </nc>
  </rcc>
  <rcc rId="793" sId="1">
    <oc r="I35">
      <f>I30</f>
    </oc>
    <nc r="I35">
      <f>I30</f>
    </nc>
  </rcc>
  <rcc rId="794" sId="1">
    <oc r="J35">
      <f>J30</f>
    </oc>
    <nc r="J35">
      <f>J30</f>
    </nc>
  </rcc>
  <rcc rId="795" sId="1">
    <oc r="K35">
      <f>K30</f>
    </oc>
    <nc r="K35">
      <f>K30</f>
    </nc>
  </rcc>
  <rcc rId="796" sId="1" odxf="1" dxf="1">
    <oc r="L35">
      <f>L30</f>
    </oc>
    <nc r="L35">
      <f>L30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797" sId="1">
    <oc r="M35">
      <f>M30</f>
    </oc>
    <nc r="M35">
      <f>M30</f>
    </nc>
  </rcc>
  <rcc rId="798" sId="1">
    <nc r="F36">
      <f>100*F34/F35</f>
    </nc>
  </rcc>
  <rfmt sheetId="1" sqref="G37" start="0" length="0">
    <dxf>
      <fill>
        <patternFill patternType="solid">
          <bgColor rgb="FFFFFF00"/>
        </patternFill>
      </fill>
    </dxf>
  </rfmt>
  <rcc rId="799" sId="1">
    <oc r="I37">
      <v>0</v>
    </oc>
    <nc r="I37">
      <v>5</v>
    </nc>
  </rcc>
  <rcc rId="800" sId="1">
    <oc r="J37">
      <v>0</v>
    </oc>
    <nc r="J37">
      <v>5</v>
    </nc>
  </rcc>
  <rfmt sheetId="1" sqref="L37" start="0" length="0">
    <dxf>
      <fill>
        <patternFill>
          <bgColor rgb="FFFFFF00"/>
        </patternFill>
      </fill>
    </dxf>
  </rfmt>
  <rfmt sheetId="1" sqref="D35:M37">
    <dxf>
      <fill>
        <patternFill>
          <bgColor theme="0"/>
        </patternFill>
      </fill>
    </dxf>
  </rfmt>
</revisions>
</file>

<file path=xl/revisions/revisionLog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01" sId="1" numFmtId="4">
    <oc r="D59">
      <v>0</v>
    </oc>
    <nc r="D59">
      <v>5</v>
    </nc>
  </rcc>
  <rcc rId="802" sId="1" numFmtId="4">
    <oc r="E59">
      <v>0</v>
    </oc>
    <nc r="E59">
      <v>5</v>
    </nc>
  </rcc>
  <rcc rId="803" sId="1" numFmtId="4">
    <nc r="F58">
      <v>0</v>
    </nc>
  </rcc>
  <rcc rId="804" sId="1" numFmtId="4">
    <nc r="F59">
      <v>5</v>
    </nc>
  </rcc>
  <rcc rId="805" sId="1" numFmtId="4">
    <oc r="G58">
      <v>5</v>
    </oc>
    <nc r="G58">
      <v>0</v>
    </nc>
  </rcc>
  <rcc rId="806" sId="1" numFmtId="4">
    <oc r="H58">
      <v>5</v>
    </oc>
    <nc r="H58">
      <v>0</v>
    </nc>
  </rcc>
  <rcc rId="807" sId="1" numFmtId="4">
    <oc r="I59">
      <v>0</v>
    </oc>
    <nc r="I59">
      <v>5</v>
    </nc>
  </rcc>
  <rcc rId="808" sId="1" numFmtId="4">
    <oc r="J58">
      <v>5</v>
    </oc>
    <nc r="J58">
      <v>0</v>
    </nc>
  </rcc>
  <rcc rId="809" sId="1" numFmtId="4">
    <oc r="K58">
      <v>5</v>
    </oc>
    <nc r="K58">
      <v>0</v>
    </nc>
  </rcc>
  <rcc rId="810" sId="1" numFmtId="4">
    <oc r="M58">
      <v>5</v>
    </oc>
    <nc r="M58">
      <v>0</v>
    </nc>
  </rcc>
  <rfmt sheetId="1" sqref="D58:M59">
    <dxf>
      <fill>
        <patternFill>
          <bgColor theme="0"/>
        </patternFill>
      </fill>
    </dxf>
  </rfmt>
</revisions>
</file>

<file path=xl/revisions/revisionLog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58">
    <dxf>
      <fill>
        <patternFill>
          <bgColor theme="0"/>
        </patternFill>
      </fill>
    </dxf>
  </rfmt>
</revisions>
</file>

<file path=xl/revisions/revisionLog2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11" sId="1">
    <oc r="D46">
      <f>D45/D44</f>
    </oc>
    <nc r="D46">
      <f>D45/D44</f>
    </nc>
  </rcc>
</revisions>
</file>

<file path=xl/revisions/revisionLog3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05FBBA01_CF9B_4970_8163_8D059FAABF92_.wvu.PrintArea" hidden="1" oldHidden="1">
    <formula>'расчет показателей'!$B$1:$M$139</formula>
  </rdn>
  <rdn rId="0" localSheetId="1" customView="1" name="Z_05FBBA01_CF9B_4970_8163_8D059FAABF92_.wvu.PrintTitles" hidden="1" oldHidden="1">
    <formula>'расчет показателей'!$4:$5</formula>
  </rdn>
  <rdn rId="0" localSheetId="1" customView="1" name="Z_05FBBA01_CF9B_4970_8163_8D059FAABF92_.wvu.Cols" hidden="1" oldHidden="1">
    <formula>'расчет показателей'!$A:$A</formula>
  </rdn>
  <rcv guid="{05FBBA01-CF9B-4970-8163-8D059FAABF92}" action="add"/>
</revisions>
</file>

<file path=xl/revisions/revisionLog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cv guid="{05FBBA01-CF9B-4970-8163-8D059FAABF92}" action="add"/>
</revisions>
</file>

<file path=xl/revisions/revisionLog3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882" sId="1" ref="G1:G1048576" action="insertCol">
    <undo index="0" exp="area" ref3D="1" dr="$A$4:$XFD$4" dn="Z_1D7572E2_CBE9_4796_9D20_5AF7A371ED3A_.wvu.PrintTitles" sId="1"/>
    <undo index="0" exp="area" ref3D="1" dr="$A$4:$XFD$5" dn="Z_05FBBA01_CF9B_4970_8163_8D059FAABF92_.wvu.PrintTitles" sId="1"/>
    <undo index="0" exp="area" ref3D="1" dr="$A$4:$XFD$5" dn="Z_0DE9F4A8_FDB5_4305_B1EF_C452A0DD9EC5_.wvu.PrintTitles" sId="1"/>
    <undo index="0" exp="area" ref3D="1" dr="$A$4:$XFD$5" dn="Z_903374AF_E8D7_4191_9CE7_B0B71AE68B41_.wvu.PrintTitles" sId="1"/>
    <undo index="0" exp="area" ref3D="1" dr="$A$4:$XFD$4" dn="Z_81001CE1_44EA_44BD_B003_9007732EE26A_.wvu.PrintTitles" sId="1"/>
    <undo index="0" exp="area" ref3D="1" dr="$A$4:$XFD$5" dn="Z_AC992A35_0F1D_49F8_B18D_056172A147FF_.wvu.PrintTitles" sId="1"/>
    <undo index="0" exp="area" ref3D="1" dr="$A$4:$XFD$4" dn="Z_FBAF5147_4C9A_47FA_80C4_E791A762535F_.wvu.PrintTitles" sId="1"/>
    <undo index="0" exp="area" ref3D="1" dr="$A$4:$XFD$5" dn="Z_5FED9768_4FC5_4CE6_B17D_562AC1A239DD_.wvu.PrintTitles" sId="1"/>
    <undo index="0" exp="area" ref3D="1" dr="$A$4:$XFD$5" dn="Z_8C812597_ECE5_42DC_99FF_99B6BEA25BF4_.wvu.PrintTitles" sId="1"/>
    <undo index="0" exp="area" ref3D="1" dr="$A$4:$XFD$5" dn="Заголовки_для_печати" sId="1"/>
    <undo index="0" exp="area" ref3D="1" dr="$A$4:$XFD$4" dn="Z_F2EF3A5B_D6E5_4AE7_A40A_01D9704610D0_.wvu.PrintTitles" sId="1"/>
    <undo index="0" exp="area" ref3D="1" dr="$A$4:$XFD$4" dn="Z_94D0CC99_2338_40D3_AD38_9716A1D5B08F_.wvu.PrintTitles" sId="1"/>
    <undo index="0" exp="area" ref3D="1" dr="$A$4:$XFD$4" dn="Z_9DC29FFA_E86F_4CDE_BB5A_4FB364921DDB_.wvu.PrintTitles" sId="1"/>
    <undo index="0" exp="area" ref3D="1" dr="$A$4:$XFD$4" dn="Z_AE62AB75_5C3F_493C_A5FE_118C9EAEEC6B_.wvu.PrintTitles" sId="1"/>
    <undo index="0" exp="area" ref3D="1" dr="$A$4:$XFD$5" dn="Z_93DAE15D_5AB5_4A8F_B7B6_622C190FF562_.wvu.PrintTitles" sId="1"/>
    <undo index="0" exp="area" ref3D="1" dr="$A$4:$XFD$4" dn="Z_610D9673_3FCB_43CB_AC0A_0E634877818E_.wvu.PrintTitles" sId="1"/>
    <undo index="0" exp="area" ref3D="1" dr="$A$4:$XFD$4" dn="Z_7686EE8C_3B7C_4C80_BBB5_BA204AF0E3D5_.wvu.PrintTitles" sId="1"/>
    <undo index="0" exp="area" ref3D="1" dr="$A$4:$XFD$5" dn="Z_5E382737_190D_413F_8B00_6E0774A78621_.wvu.PrintTitles" sId="1"/>
    <undo index="0" exp="area" ref3D="1" dr="$A$4:$XFD$4" dn="Z_FA17A1D0_3362_4D03_A9AF_7D879C1500B2_.wvu.PrintTitles" sId="1"/>
    <undo index="0" exp="area" ref3D="1" dr="$A$4:$XFD$5" dn="Z_5220E8A5_06E0_4684_AC14_F50C5A958EB9_.wvu.PrintTitles" sId="1"/>
    <undo index="0" exp="area" ref3D="1" dr="$A$4:$XFD$5" dn="Z_9380B4D5_3D30_47C3_B3A4_FD838485764A_.wvu.PrintTitles" sId="1"/>
    <undo index="0" exp="area" ref3D="1" dr="$A$4:$XFD$4" dn="Z_D0B9F0E6_D309_4B08_946C_D3BFB15AA1C0_.wvu.PrintTitles" sId="1"/>
    <undo index="0" exp="area" ref3D="1" dr="$A$4:$XFD$5" dn="Z_47889950_1476_43FB_96B2_E20FF0535EE6_.wvu.PrintTitles" sId="1"/>
    <undo index="0" exp="area" ref3D="1" dr="$A$4:$XFD$5" dn="Z_BC66424F_7557_41CC_91E7_CE47C12932B4_.wvu.PrintTitles" sId="1"/>
    <undo index="0" exp="area" ref3D="1" dr="$A$4:$XFD$5" dn="Z_8D69FC79_A59C_4BCA_9394_DF4079B4A0AE_.wvu.PrintTitles" sId="1"/>
    <undo index="0" exp="area" ref3D="1" dr="$A$4:$XFD$4" dn="Z_ADDE3D89_A0C2_419D_9113_2B13B6FF1D78_.wvu.PrintTitles" sId="1"/>
    <undo index="0" exp="area" ref3D="1" dr="$A$4:$XFD$4" dn="Z_E8023456_A14D_404E_94B3_BAD76B20BE81_.wvu.PrintTitles" sId="1"/>
    <undo index="0" exp="area" ref3D="1" dr="$A$4:$XFD$5" dn="Z_91725105_6813_4743_906F_2F079BE37104_.wvu.PrintTitles" sId="1"/>
    <undo index="0" exp="area" ref3D="1" dr="$A$4:$XFD$4" dn="Z_A26E3A8C_99D3_41C4_8D26_5B8B1C2BFBC3_.wvu.PrintTitles" sId="1"/>
    <undo index="0" exp="area" ref3D="1" dr="$A$4:$XFD$4" dn="Z_A19AE8F5_9A61_46D8_86D2_E37C22CB5335_.wvu.PrintTitles" sId="1"/>
    <undo index="0" exp="area" ref3D="1" dr="$A$4:$XFD$5" dn="Z_7EDE2257_86B0_4F19_A3FD_9F9F96AE97CC_.wvu.PrintTitles" sId="1"/>
    <undo index="0" exp="area" ref3D="1" dr="$A$4:$XFD$4" dn="Z_3E3AC9F5_5CB4_40A1_A80B_A34428C98A7B_.wvu.PrintTitles" sId="1"/>
    <undo index="0" exp="area" ref3D="1" dr="$A$4:$XFD$4" dn="Z_306F3304_C964_4849_9870_E01DFAD710FD_.wvu.PrintTitles" sId="1"/>
  </rrc>
  <rcc rId="883" sId="1">
    <nc r="G4" t="inlineStr">
      <is>
        <t>УМСП ФКиС</t>
      </is>
    </nc>
  </rcc>
  <rcc rId="884" sId="1" odxf="1" dxf="1" numFmtId="4">
    <nc r="G8">
      <v>479566.31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885" sId="1" odxf="1" dxf="1" numFmtId="4">
    <nc r="G9">
      <v>486757.04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886" sId="1" odxf="1" dxf="1">
    <nc r="G10">
      <f>G8/G9*100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887" sId="1" odxf="1" dxf="1">
    <nc r="G11">
      <v>10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888" sId="1" odxf="1" dxf="1">
    <nc r="G13" t="inlineStr">
      <is>
        <t>сроки нарушены более чем на 15 дней</t>
      </is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889" sId="1" odxf="1" dxf="1">
    <nc r="G14">
      <v>0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890" sId="1" odxf="1" dxf="1">
    <nc r="G16" t="inlineStr">
      <is>
        <t>размещено в полном объеме</t>
      </is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891" sId="1" odxf="1" dxf="1">
    <nc r="G17">
      <v>5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892" sId="1" odxf="1" dxf="1">
    <nc r="G19" t="inlineStr">
      <is>
        <t xml:space="preserve">сроки нарушены </t>
      </is>
    </nc>
    <odxf/>
    <ndxf/>
  </rcc>
  <rcc rId="893" sId="1">
    <nc r="G20">
      <v>0</v>
    </nc>
  </rcc>
  <rcc rId="894" sId="1" odxf="1" dxf="1">
    <nc r="G21">
      <f>G20+G17+G14+G11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895" sId="1" numFmtId="4">
    <nc r="G24">
      <v>0</v>
    </nc>
  </rcc>
  <rcc rId="896" sId="1" numFmtId="4">
    <nc r="G25">
      <v>62.23</v>
    </nc>
  </rcc>
  <rcc rId="897" sId="1">
    <nc r="G26" t="inlineStr">
      <is>
        <t>-</t>
      </is>
    </nc>
  </rcc>
  <rcc rId="898" sId="1">
    <nc r="G27">
      <v>0</v>
    </nc>
  </rcc>
  <rcc rId="899" sId="1" numFmtId="4">
    <nc r="G29">
      <v>0</v>
    </nc>
  </rcc>
  <rcc rId="900" sId="1" numFmtId="4">
    <nc r="G30">
      <v>94923.93</v>
    </nc>
  </rcc>
  <rcc rId="901" sId="1">
    <nc r="G31">
      <f>G29/G30</f>
    </nc>
  </rcc>
  <rcc rId="902" sId="1">
    <nc r="G32">
      <v>5</v>
    </nc>
  </rcc>
  <rcc rId="903" sId="1" numFmtId="4">
    <nc r="G34">
      <v>0</v>
    </nc>
  </rcc>
  <rcc rId="904" sId="1">
    <nc r="G35">
      <f>G30</f>
    </nc>
  </rcc>
  <rcc rId="905" sId="1">
    <nc r="G36">
      <f>100*G34/G35</f>
    </nc>
  </rcc>
  <rcc rId="906" sId="1">
    <nc r="G37">
      <v>5</v>
    </nc>
  </rcc>
  <rcc rId="907" sId="1" odxf="1" dxf="1" numFmtId="4">
    <nc r="G39">
      <v>34106.74</v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908" sId="1" numFmtId="4">
    <nc r="G40">
      <v>0</v>
    </nc>
  </rcc>
  <rcc rId="909" sId="1">
    <nc r="G41">
      <f>100*G40/G39</f>
    </nc>
  </rcc>
  <rcc rId="910" sId="1">
    <nc r="G42">
      <v>5</v>
    </nc>
  </rcc>
  <rcc rId="911" sId="1">
    <nc r="G44">
      <v>0</v>
    </nc>
  </rcc>
  <rcc rId="912" sId="1">
    <nc r="G45">
      <v>15</v>
    </nc>
  </rcc>
  <rcc rId="913" sId="1">
    <nc r="G46">
      <f>G45/G44</f>
    </nc>
  </rcc>
  <rcc rId="914" sId="1" numFmtId="4">
    <nc r="G47">
      <v>5</v>
    </nc>
  </rcc>
  <rcc rId="915" sId="1">
    <nc r="G49">
      <v>7</v>
    </nc>
  </rcc>
  <rcc rId="916" sId="1">
    <nc r="G50">
      <v>15</v>
    </nc>
  </rcc>
  <rcc rId="917" sId="1">
    <nc r="G51">
      <f>5-(G49/G50*5)</f>
    </nc>
  </rcc>
  <rcc rId="918" sId="1" odxf="1" dxf="1" numFmtId="4">
    <nc r="G53">
      <v>94861.71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19" sId="1" odxf="1" dxf="1" numFmtId="4">
    <nc r="G54">
      <v>94861.71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20" sId="1" odxf="1" dxf="1">
    <nc r="G55">
      <f>G53/G54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21" sId="1" odxf="1" dxf="1" numFmtId="4">
    <nc r="G56">
      <v>5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22" sId="1" numFmtId="4">
    <nc r="G58">
      <v>0</v>
    </nc>
  </rcc>
  <rcc rId="923" sId="1" numFmtId="4">
    <nc r="G59">
      <v>5</v>
    </nc>
  </rcc>
  <rcc rId="924" sId="1">
    <nc r="G60">
      <f>G59+G56+G51+G47+G42+G37+G32+G27</f>
    </nc>
  </rcc>
  <rcc rId="925" sId="1" odxf="1" dxf="1">
    <nc r="G63">
      <v>8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26" sId="1" odxf="1" dxf="1">
    <nc r="G64">
      <v>8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27" sId="1" odxf="1" dxf="1">
    <nc r="G65">
      <f>G64/G63*100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28" sId="1" odxf="1" dxf="1">
    <nc r="G66">
      <v>5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29" sId="1" odxf="1" dxf="1">
    <nc r="G68" t="inlineStr">
      <is>
        <t>Своевременно</t>
      </is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30" sId="1" odxf="1" dxf="1">
    <nc r="G69">
      <v>3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31" sId="1" odxf="1" dxf="1">
    <nc r="G71" t="inlineStr">
      <is>
        <t>Используются</t>
      </is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32" sId="1" odxf="1" dxf="1">
    <nc r="G72">
      <v>3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33" sId="1" odxf="1" dxf="1">
    <nc r="G74">
      <v>8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34" sId="1" odxf="1" dxf="1">
    <nc r="G75">
      <v>8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35" sId="1" odxf="1" dxf="1">
    <nc r="G76">
      <f>G74/G75*100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36" sId="1" odxf="1" dxf="1">
    <nc r="G77">
      <v>5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37" sId="1" odxf="1" dxf="1">
    <nc r="G79">
      <v>6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38" sId="1" odxf="1" dxf="1">
    <nc r="G80">
      <v>8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39" sId="1" odxf="1" dxf="1">
    <nc r="G81">
      <f>G79/G80*100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40" sId="1" odxf="1" dxf="1">
    <nc r="G82">
      <v>0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41" sId="1" odxf="1" dxf="1">
    <nc r="G84">
      <v>8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42" sId="1" odxf="1" dxf="1">
    <nc r="G85">
      <v>8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43" sId="1" odxf="1" dxf="1">
    <nc r="G86">
      <f>G84/G85*100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44" sId="1" odxf="1" dxf="1">
    <nc r="G87">
      <v>3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45" sId="1" odxf="1" dxf="1">
    <nc r="G89" t="inlineStr">
      <is>
        <t>Своевременно</t>
      </is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46" sId="1" odxf="1" dxf="1">
    <nc r="G90">
      <v>3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47" sId="1" numFmtId="4">
    <nc r="G92">
      <v>9</v>
    </nc>
  </rcc>
  <rcc rId="948" sId="1" numFmtId="4">
    <nc r="G93">
      <v>14</v>
    </nc>
  </rcc>
  <rcc rId="949" sId="1">
    <nc r="G94">
      <f>5-(G92/G93*5)</f>
    </nc>
  </rcc>
  <rcc rId="950" sId="1" odxf="1" dxf="1">
    <nc r="G95">
      <f>G94+G90+G87+G82+G77+G72+G69+G66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51" sId="1" odxf="1" dxf="1">
    <nc r="G98" t="inlineStr">
      <is>
        <t>Нарушения установлены
(в части подвед. учреждения)</t>
      </is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52" sId="1" odxf="1" dxf="1">
    <nc r="G99">
      <v>0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53" sId="1">
    <nc r="G101" t="inlineStr">
      <is>
        <t>Исполнены</t>
      </is>
    </nc>
  </rcc>
  <rcc rId="954" sId="1" odxf="1" dxf="1">
    <nc r="G102">
      <v>3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55" sId="1" numFmtId="4">
    <nc r="G104">
      <v>0</v>
    </nc>
  </rcc>
  <rcc rId="956" sId="1">
    <nc r="G107">
      <v>5</v>
    </nc>
  </rcc>
  <rcc rId="957" sId="1">
    <nc r="G109" t="inlineStr">
      <is>
        <t>Имеется</t>
      </is>
    </nc>
  </rcc>
  <rcc rId="958" sId="1">
    <nc r="G110">
      <v>5</v>
    </nc>
  </rcc>
  <rcc rId="959" sId="1" odxf="1" dxf="1">
    <nc r="G111">
      <f>G110+G107+G102+G99</f>
    </nc>
    <odxf>
      <font>
        <sz val="12"/>
        <color theme="1"/>
        <name val="Times New Roman"/>
        <scheme val="none"/>
      </font>
      <fill>
        <patternFill patternType="none">
          <bgColor indexed="65"/>
        </patternFill>
      </fill>
    </odxf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</ndxf>
  </rcc>
  <rcc rId="960" sId="1">
    <nc r="G114" t="inlineStr">
      <is>
        <t>Проведена</t>
      </is>
    </nc>
  </rcc>
  <rcc rId="961" sId="1">
    <nc r="G115">
      <v>5</v>
    </nc>
  </rcc>
  <rcc rId="962" sId="1" numFmtId="4">
    <nc r="G117">
      <v>0</v>
    </nc>
  </rcc>
  <rcc rId="963" sId="1">
    <nc r="G118">
      <v>5</v>
    </nc>
  </rcc>
  <rcc rId="964" sId="1">
    <nc r="G119">
      <f>G118+G115</f>
    </nc>
  </rcc>
  <rcc rId="965" sId="1" odxf="1" dxf="1" numFmtId="4">
    <nc r="G122">
      <v>22</v>
    </nc>
    <odxf>
      <numFmt numFmtId="4" formatCode="#,##0.00"/>
      <fill>
        <patternFill patternType="none">
          <bgColor indexed="65"/>
        </patternFill>
      </fill>
    </odxf>
    <ndxf>
      <numFmt numFmtId="1" formatCode="0"/>
      <fill>
        <patternFill patternType="solid">
          <bgColor theme="0"/>
        </patternFill>
      </fill>
    </ndxf>
  </rcc>
  <rcc rId="966" sId="1" odxf="1" dxf="1" numFmtId="4">
    <nc r="G123">
      <v>27</v>
    </nc>
    <odxf>
      <numFmt numFmtId="4" formatCode="#,##0.00"/>
      <fill>
        <patternFill patternType="none">
          <bgColor indexed="65"/>
        </patternFill>
      </fill>
    </odxf>
    <ndxf>
      <numFmt numFmtId="1" formatCode="0"/>
      <fill>
        <patternFill patternType="solid">
          <bgColor theme="0"/>
        </patternFill>
      </fill>
    </ndxf>
  </rcc>
  <rcc rId="967" sId="1" odxf="1" dxf="1">
    <nc r="G124">
      <f>G122/G123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68" sId="1" odxf="1" dxf="1">
    <nc r="G125">
      <v>5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69" sId="1" odxf="1" dxf="1" numFmtId="4">
    <nc r="G127">
      <v>13</v>
    </nc>
    <odxf>
      <numFmt numFmtId="4" formatCode="#,##0.00"/>
      <fill>
        <patternFill patternType="none">
          <bgColor indexed="65"/>
        </patternFill>
      </fill>
    </odxf>
    <ndxf>
      <numFmt numFmtId="1" formatCode="0"/>
      <fill>
        <patternFill patternType="solid">
          <bgColor theme="0"/>
        </patternFill>
      </fill>
    </ndxf>
  </rcc>
  <rcc rId="970" sId="1" odxf="1" dxf="1" numFmtId="4">
    <nc r="G128">
      <v>27</v>
    </nc>
    <odxf>
      <numFmt numFmtId="4" formatCode="#,##0.00"/>
      <fill>
        <patternFill patternType="none">
          <bgColor indexed="65"/>
        </patternFill>
      </fill>
    </odxf>
    <ndxf>
      <numFmt numFmtId="1" formatCode="0"/>
      <fill>
        <patternFill patternType="solid">
          <bgColor theme="0"/>
        </patternFill>
      </fill>
    </ndxf>
  </rcc>
  <rcc rId="971" sId="1" odxf="1" dxf="1">
    <nc r="G129">
      <f>G127/G128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72" sId="1" odxf="1" dxf="1">
    <nc r="G130">
      <v>5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73" sId="1" odxf="1" dxf="1" numFmtId="4">
    <nc r="G132">
      <v>2345.9899999999998</v>
    </nc>
    <odxf>
      <numFmt numFmtId="4" formatCode="#,##0.00"/>
      <fill>
        <patternFill patternType="none">
          <bgColor indexed="65"/>
        </patternFill>
      </fill>
    </odxf>
    <ndxf>
      <numFmt numFmtId="2" formatCode="0.00"/>
      <fill>
        <patternFill patternType="solid">
          <bgColor theme="0"/>
        </patternFill>
      </fill>
    </ndxf>
  </rcc>
  <rcc rId="974" sId="1" odxf="1" dxf="1" numFmtId="4">
    <nc r="G133">
      <v>17.559999999999999</v>
    </nc>
    <odxf>
      <numFmt numFmtId="4" formatCode="#,##0.00"/>
      <fill>
        <patternFill patternType="none">
          <bgColor indexed="65"/>
        </patternFill>
      </fill>
    </odxf>
    <ndxf>
      <numFmt numFmtId="2" formatCode="0.00"/>
      <fill>
        <patternFill patternType="solid">
          <bgColor theme="0"/>
        </patternFill>
      </fill>
    </ndxf>
  </rcc>
  <rcc rId="975" sId="1" odxf="1" dxf="1" numFmtId="4">
    <nc r="G134">
      <v>30241.94</v>
    </nc>
    <odxf>
      <numFmt numFmtId="4" formatCode="#,##0.00"/>
      <fill>
        <patternFill patternType="none">
          <bgColor indexed="65"/>
        </patternFill>
      </fill>
    </odxf>
    <ndxf>
      <numFmt numFmtId="2" formatCode="0.00"/>
      <fill>
        <patternFill patternType="solid">
          <bgColor theme="0"/>
        </patternFill>
      </fill>
    </ndxf>
  </rcc>
  <rcc rId="976" sId="1" odxf="1" dxf="1" numFmtId="4">
    <nc r="G135">
      <v>316.8</v>
    </nc>
    <odxf>
      <numFmt numFmtId="4" formatCode="#,##0.00"/>
      <fill>
        <patternFill patternType="none">
          <bgColor indexed="65"/>
        </patternFill>
      </fill>
    </odxf>
    <ndxf>
      <numFmt numFmtId="2" formatCode="0.00"/>
      <fill>
        <patternFill patternType="solid">
          <bgColor theme="0"/>
        </patternFill>
      </fill>
    </ndxf>
  </rcc>
  <rcc rId="977" sId="1">
    <nc r="G136">
      <f>(G132/G133-G134/G135)/(G134/G135)/100</f>
    </nc>
  </rcc>
  <rcc rId="978" sId="1" odxf="1" dxf="1">
    <nc r="G137">
      <v>0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79" sId="1" odxf="1" dxf="1">
    <nc r="G138">
      <f>G137+G130+G125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980" sId="1">
    <nc r="G139">
      <f>G138+G119+G111+G95+G60+G21</f>
    </nc>
  </rcc>
  <rcc rId="981" sId="1">
    <nc r="G144">
      <f>G11+G14+G17+G27+G32+G37+G42+G47+G51+G56+G59+G66+G69+G72+G77+G82+G87+G90+G99+G102+G107+G115+G118+G125+G137</f>
    </nc>
  </rcc>
  <rrc rId="982" sId="1" ref="E1:E1048576" action="deleteCol">
    <undo index="0" exp="area" ref3D="1" dr="$A$4:$XFD$4" dn="Z_1D7572E2_CBE9_4796_9D20_5AF7A371ED3A_.wvu.PrintTitles" sId="1"/>
    <undo index="0" exp="area" ref3D="1" dr="$A$4:$XFD$5" dn="Z_05FBBA01_CF9B_4970_8163_8D059FAABF92_.wvu.PrintTitles" sId="1"/>
    <undo index="0" exp="area" ref3D="1" dr="$A$4:$XFD$5" dn="Z_0DE9F4A8_FDB5_4305_B1EF_C452A0DD9EC5_.wvu.PrintTitles" sId="1"/>
    <undo index="0" exp="area" ref3D="1" dr="$A$4:$XFD$5" dn="Z_903374AF_E8D7_4191_9CE7_B0B71AE68B41_.wvu.PrintTitles" sId="1"/>
    <undo index="0" exp="area" ref3D="1" dr="$A$4:$XFD$4" dn="Z_81001CE1_44EA_44BD_B003_9007732EE26A_.wvu.PrintTitles" sId="1"/>
    <undo index="0" exp="area" ref3D="1" dr="$A$4:$XFD$5" dn="Z_AC992A35_0F1D_49F8_B18D_056172A147FF_.wvu.PrintTitles" sId="1"/>
    <undo index="0" exp="area" ref3D="1" dr="$A$4:$XFD$4" dn="Z_FBAF5147_4C9A_47FA_80C4_E791A762535F_.wvu.PrintTitles" sId="1"/>
    <undo index="0" exp="area" ref3D="1" dr="$A$4:$XFD$5" dn="Z_5FED9768_4FC5_4CE6_B17D_562AC1A239DD_.wvu.PrintTitles" sId="1"/>
    <undo index="0" exp="area" ref3D="1" dr="$A$4:$XFD$5" dn="Z_8C812597_ECE5_42DC_99FF_99B6BEA25BF4_.wvu.PrintTitles" sId="1"/>
    <undo index="0" exp="area" ref3D="1" dr="$A$4:$XFD$5" dn="Заголовки_для_печати" sId="1"/>
    <undo index="0" exp="area" ref3D="1" dr="$A$4:$XFD$4" dn="Z_F2EF3A5B_D6E5_4AE7_A40A_01D9704610D0_.wvu.PrintTitles" sId="1"/>
    <undo index="0" exp="area" ref3D="1" dr="$A$4:$XFD$4" dn="Z_94D0CC99_2338_40D3_AD38_9716A1D5B08F_.wvu.PrintTitles" sId="1"/>
    <undo index="0" exp="area" ref3D="1" dr="$A$4:$XFD$4" dn="Z_9DC29FFA_E86F_4CDE_BB5A_4FB364921DDB_.wvu.PrintTitles" sId="1"/>
    <undo index="0" exp="area" ref3D="1" dr="$A$4:$XFD$4" dn="Z_AE62AB75_5C3F_493C_A5FE_118C9EAEEC6B_.wvu.PrintTitles" sId="1"/>
    <undo index="0" exp="area" ref3D="1" dr="$A$4:$XFD$5" dn="Z_93DAE15D_5AB5_4A8F_B7B6_622C190FF562_.wvu.PrintTitles" sId="1"/>
    <undo index="0" exp="area" ref3D="1" dr="$A$4:$XFD$4" dn="Z_610D9673_3FCB_43CB_AC0A_0E634877818E_.wvu.PrintTitles" sId="1"/>
    <undo index="0" exp="area" ref3D="1" dr="$A$4:$XFD$4" dn="Z_7686EE8C_3B7C_4C80_BBB5_BA204AF0E3D5_.wvu.PrintTitles" sId="1"/>
    <undo index="0" exp="area" ref3D="1" dr="$A$4:$XFD$5" dn="Z_5E382737_190D_413F_8B00_6E0774A78621_.wvu.PrintTitles" sId="1"/>
    <undo index="0" exp="area" ref3D="1" dr="$A$4:$XFD$4" dn="Z_FA17A1D0_3362_4D03_A9AF_7D879C1500B2_.wvu.PrintTitles" sId="1"/>
    <undo index="0" exp="area" ref3D="1" dr="$A$4:$XFD$5" dn="Z_5220E8A5_06E0_4684_AC14_F50C5A958EB9_.wvu.PrintTitles" sId="1"/>
    <undo index="0" exp="area" ref3D="1" dr="$A$4:$XFD$5" dn="Z_9380B4D5_3D30_47C3_B3A4_FD838485764A_.wvu.PrintTitles" sId="1"/>
    <undo index="0" exp="area" ref3D="1" dr="$A$4:$XFD$4" dn="Z_D0B9F0E6_D309_4B08_946C_D3BFB15AA1C0_.wvu.PrintTitles" sId="1"/>
    <undo index="0" exp="area" ref3D="1" dr="$A$4:$XFD$5" dn="Z_47889950_1476_43FB_96B2_E20FF0535EE6_.wvu.PrintTitles" sId="1"/>
    <undo index="0" exp="area" ref3D="1" dr="$A$4:$XFD$5" dn="Z_BC66424F_7557_41CC_91E7_CE47C12932B4_.wvu.PrintTitles" sId="1"/>
    <undo index="0" exp="area" ref3D="1" dr="$A$4:$XFD$5" dn="Z_8D69FC79_A59C_4BCA_9394_DF4079B4A0AE_.wvu.PrintTitles" sId="1"/>
    <undo index="0" exp="area" ref3D="1" dr="$A$4:$XFD$4" dn="Z_ADDE3D89_A0C2_419D_9113_2B13B6FF1D78_.wvu.PrintTitles" sId="1"/>
    <undo index="0" exp="area" ref3D="1" dr="$A$4:$XFD$4" dn="Z_E8023456_A14D_404E_94B3_BAD76B20BE81_.wvu.PrintTitles" sId="1"/>
    <undo index="0" exp="area" ref3D="1" dr="$A$4:$XFD$5" dn="Z_91725105_6813_4743_906F_2F079BE37104_.wvu.PrintTitles" sId="1"/>
    <undo index="0" exp="area" ref3D="1" dr="$A$4:$XFD$4" dn="Z_A26E3A8C_99D3_41C4_8D26_5B8B1C2BFBC3_.wvu.PrintTitles" sId="1"/>
    <undo index="0" exp="area" ref3D="1" dr="$A$4:$XFD$4" dn="Z_A19AE8F5_9A61_46D8_86D2_E37C22CB5335_.wvu.PrintTitles" sId="1"/>
    <undo index="0" exp="area" ref3D="1" dr="$A$4:$XFD$5" dn="Z_7EDE2257_86B0_4F19_A3FD_9F9F96AE97CC_.wvu.PrintTitles" sId="1"/>
    <undo index="0" exp="area" ref3D="1" dr="$A$4:$XFD$4" dn="Z_3E3AC9F5_5CB4_40A1_A80B_A34428C98A7B_.wvu.PrintTitles" sId="1"/>
    <undo index="0" exp="area" ref3D="1" dr="$A$4:$XFD$4" dn="Z_306F3304_C964_4849_9870_E01DFAD710FD_.wvu.PrintTitles" sId="1"/>
    <rfmt sheetId="1" xfDxf="1" sqref="E1:E1048576" start="0" length="0">
      <dxf>
        <font>
          <sz val="12"/>
          <name val="Times New Roman"/>
          <scheme val="none"/>
        </font>
        <fill>
          <patternFill patternType="solid">
            <bgColor theme="0"/>
          </patternFill>
        </fill>
        <alignment vertical="center" readingOrder="0"/>
      </dxf>
    </rfmt>
    <rfmt sheetId="1" sqref="E3" start="0" length="0">
      <dxf>
        <font>
          <b/>
          <sz val="14"/>
          <name val="Times New Roman"/>
          <scheme val="none"/>
        </font>
        <alignment horizontal="center" readingOrder="0"/>
        <border outline="0">
          <bottom style="thin">
            <color indexed="64"/>
          </bottom>
        </border>
      </dxf>
    </rfmt>
    <rcc rId="0" sId="1" dxf="1">
      <nc r="E4" t="inlineStr">
        <is>
          <t>УМСП ФКиС</t>
        </is>
      </nc>
      <n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5" start="0" length="0">
      <dxf>
        <font>
          <b/>
          <i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E6" start="0" length="0">
      <dxf>
        <font>
          <b/>
          <sz val="12"/>
          <name val="Times New Roman"/>
          <scheme val="none"/>
        </font>
        <alignment horizontal="center" readingOrder="0"/>
        <border outline="0">
          <top style="thin">
            <color indexed="64"/>
          </top>
          <bottom style="thin">
            <color indexed="64"/>
          </bottom>
        </border>
      </dxf>
    </rfmt>
    <rfmt sheetId="1" sqref="E7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8">
        <v>479566.31</v>
      </nc>
      <n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9">
        <v>486757.04</v>
      </nc>
      <n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0">
        <f>E8/E9*100</f>
      </nc>
      <ndxf>
        <font>
          <sz val="12"/>
          <color theme="1"/>
          <name val="Times New Roman"/>
          <scheme val="none"/>
        </font>
        <numFmt numFmtId="164" formatCode="#,##0.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1">
        <v>10</v>
      </nc>
      <ndxf>
        <font>
          <b/>
          <sz val="12"/>
          <color theme="1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2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E13" t="inlineStr">
        <is>
          <t>сроки нарушены более чем на 15 дней</t>
        </is>
      </nc>
      <ndxf>
        <font>
          <sz val="12"/>
          <color theme="1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4">
        <v>0</v>
      </nc>
      <ndxf>
        <font>
          <b/>
          <sz val="12"/>
          <color theme="1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5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E16" t="inlineStr">
        <is>
          <t>размещено в полном объеме</t>
        </is>
      </nc>
      <ndxf>
        <font>
          <sz val="12"/>
          <color theme="1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7">
        <v>5</v>
      </nc>
      <ndxf>
        <font>
          <b/>
          <sz val="12"/>
          <color theme="1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8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top style="thin">
            <color indexed="64"/>
          </top>
          <bottom style="thin">
            <color indexed="64"/>
          </bottom>
        </border>
      </dxf>
    </rfmt>
    <rcc rId="0" sId="1" dxf="1">
      <nc r="E19" t="inlineStr">
        <is>
          <t xml:space="preserve">сроки нарушены </t>
        </is>
      </nc>
      <ndxf>
        <font>
          <sz val="12"/>
          <color theme="1"/>
          <name val="Times New Roman"/>
          <scheme val="none"/>
        </font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20">
        <v>0</v>
      </nc>
      <ndxf>
        <font>
          <b/>
          <sz val="12"/>
          <color theme="1"/>
          <name val="Times New Roman"/>
          <scheme val="none"/>
        </font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21">
        <f>E20+E17+E14+E11</f>
      </nc>
      <ndxf>
        <font>
          <b/>
          <sz val="12"/>
          <color theme="1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22" start="0" length="0">
      <dxf>
        <font>
          <b/>
          <sz val="12"/>
          <name val="Times New Roman"/>
          <scheme val="none"/>
        </font>
        <alignment horizontal="center" readingOrder="0"/>
        <border outline="0">
          <top style="thin">
            <color indexed="64"/>
          </top>
          <bottom style="thin">
            <color indexed="64"/>
          </bottom>
        </border>
      </dxf>
    </rfmt>
    <rfmt sheetId="1" sqref="E23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24">
        <v>0</v>
      </nc>
      <n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5">
        <v>62.23</v>
      </nc>
      <n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26" t="inlineStr">
        <is>
          <t>-</t>
        </is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27">
        <v>0</v>
      </nc>
      <ndxf>
        <font>
          <b/>
          <sz val="12"/>
          <color theme="1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28" start="0" length="0">
      <dxf>
        <font>
          <b/>
          <sz val="12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29">
        <v>0</v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30">
        <v>94923.93</v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31">
        <f>E29/E30</f>
      </nc>
      <ndxf>
        <font>
          <sz val="12"/>
          <color theme="1"/>
          <name val="Times New Roman"/>
          <scheme val="none"/>
        </font>
        <numFmt numFmtId="14" formatCode="0.00%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32">
        <v>5</v>
      </nc>
      <ndxf>
        <font>
          <b/>
          <sz val="12"/>
          <color theme="1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33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34">
        <v>0</v>
      </nc>
      <ndxf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35">
        <f>E30</f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36">
        <f>100*E34/E35</f>
      </nc>
      <ndxf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37">
        <v>5</v>
      </nc>
      <ndxf>
        <font>
          <b/>
          <sz val="12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38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39">
        <v>34106.74</v>
      </nc>
      <ndxf>
        <font>
          <sz val="12"/>
          <color theme="1"/>
          <name val="Times New Roman"/>
          <scheme val="none"/>
        </font>
        <numFmt numFmtId="4" formatCode="#,##0.00"/>
        <fill>
          <patternFill>
            <bgColor rgb="FFFFFF00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40">
        <v>0</v>
      </nc>
      <ndxf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41">
        <f>100*E40/E39</f>
      </nc>
      <ndxf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42">
        <v>5</v>
      </nc>
      <ndxf>
        <font>
          <b/>
          <sz val="12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43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E44">
        <v>0</v>
      </nc>
      <ndxf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45">
        <v>15</v>
      </nc>
      <ndxf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46">
        <f>E45/E44</f>
      </nc>
      <ndxf>
        <numFmt numFmtId="2" formatCode="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47">
        <v>5</v>
      </nc>
      <ndxf>
        <numFmt numFmtId="165" formatCode="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48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E49">
        <v>7</v>
      </nc>
      <ndxf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50">
        <v>15</v>
      </nc>
      <ndxf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51">
        <f>5-(E49/E50*5)</f>
      </nc>
      <n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52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53">
        <v>94861.71</v>
      </nc>
      <ndxf>
        <font>
          <sz val="12"/>
          <color theme="1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54">
        <v>94861.71</v>
      </nc>
      <ndxf>
        <font>
          <sz val="12"/>
          <color theme="1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55">
        <f>E53/E54</f>
      </nc>
      <ndxf>
        <font>
          <sz val="12"/>
          <color theme="1"/>
          <name val="Times New Roman"/>
          <scheme val="none"/>
        </font>
        <numFmt numFmtId="166" formatCode="0.0%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56">
        <v>5</v>
      </nc>
      <ndxf>
        <font>
          <b/>
          <sz val="12"/>
          <color theme="1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57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58">
        <v>0</v>
      </nc>
      <ndxf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59">
        <v>5</v>
      </nc>
      <n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60">
        <f>E59+E56+E51+E47+E42+E37+E32+E27</f>
      </nc>
      <ndxf>
        <font>
          <b/>
          <sz val="12"/>
          <name val="Times New Roman"/>
          <scheme val="none"/>
        </font>
        <numFmt numFmtId="164" formatCode="#,##0.0"/>
        <fill>
          <patternFill>
            <bgColor rgb="FFFFFF00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61" start="0" length="0">
      <dxf>
        <alignment horizontal="center" readingOrder="0"/>
        <border outline="0">
          <top style="thin">
            <color indexed="64"/>
          </top>
          <bottom style="thin">
            <color indexed="64"/>
          </bottom>
        </border>
      </dxf>
    </rfmt>
    <rfmt sheetId="1" sqref="E62" start="0" length="0">
      <dxf>
        <font>
          <b/>
          <sz val="12"/>
          <name val="Times New Roman"/>
          <scheme val="none"/>
        </font>
        <alignment horizontal="center" readingOrder="0"/>
        <border outline="0">
          <top style="thin">
            <color indexed="64"/>
          </top>
          <bottom style="thin">
            <color indexed="64"/>
          </bottom>
        </border>
      </dxf>
    </rfmt>
    <rcc rId="0" sId="1" dxf="1">
      <nc r="E63">
        <v>8</v>
      </nc>
      <ndxf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64">
        <v>8</v>
      </nc>
      <ndxf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65">
        <f>E64/E63*100</f>
      </nc>
      <ndxf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66">
        <v>5</v>
      </nc>
      <ndxf>
        <font>
          <b/>
          <sz val="12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67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E68" t="inlineStr">
        <is>
          <t>Своевременно</t>
        </is>
      </nc>
      <ndxf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69">
        <v>3</v>
      </nc>
      <ndxf>
        <font>
          <b/>
          <sz val="12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70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E71" t="inlineStr">
        <is>
          <t>Используются</t>
        </is>
      </nc>
      <ndxf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72">
        <v>3</v>
      </nc>
      <n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73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top style="thin">
            <color indexed="64"/>
          </top>
          <bottom style="thin">
            <color indexed="64"/>
          </bottom>
        </border>
      </dxf>
    </rfmt>
    <rcc rId="0" sId="1" dxf="1">
      <nc r="E74">
        <v>8</v>
      </nc>
      <ndxf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75">
        <v>8</v>
      </nc>
      <ndxf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76">
        <f>E74/E75*100</f>
      </nc>
      <ndxf>
        <numFmt numFmtId="165" formatCode="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77">
        <v>5</v>
      </nc>
      <n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78" start="0" length="0">
      <dxf>
        <font>
          <b/>
          <sz val="12"/>
          <name val="Times New Roman"/>
          <scheme val="none"/>
        </font>
        <alignment horizontal="center" readingOrder="0"/>
        <border outline="0">
          <top style="thin">
            <color indexed="64"/>
          </top>
          <bottom style="thin">
            <color indexed="64"/>
          </bottom>
        </border>
      </dxf>
    </rfmt>
    <rcc rId="0" sId="1" dxf="1">
      <nc r="E79">
        <v>6</v>
      </nc>
      <ndxf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80">
        <v>8</v>
      </nc>
      <ndxf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81">
        <f>E79/E80*100</f>
      </nc>
      <ndxf>
        <numFmt numFmtId="1" formatCode="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82">
        <v>0</v>
      </nc>
      <n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83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top style="thin">
            <color indexed="64"/>
          </top>
          <bottom style="thin">
            <color indexed="64"/>
          </bottom>
        </border>
      </dxf>
    </rfmt>
    <rcc rId="0" sId="1" dxf="1">
      <nc r="E84">
        <v>8</v>
      </nc>
      <ndxf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85">
        <v>8</v>
      </nc>
      <ndxf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86">
        <f>E84/E85*100</f>
      </nc>
      <ndxf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87">
        <v>3</v>
      </nc>
      <n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88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E89" t="inlineStr">
        <is>
          <t>Своевременно</t>
        </is>
      </nc>
      <ndxf>
        <font>
          <sz val="12"/>
          <color theme="1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90">
        <v>3</v>
      </nc>
      <n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91" start="0" length="0">
      <dxf>
        <font>
          <b/>
          <sz val="12"/>
          <name val="Times New Roman"/>
          <scheme val="none"/>
        </font>
        <alignment horizontal="center" readingOrder="0"/>
        <border outline="0">
          <top style="thin">
            <color indexed="64"/>
          </top>
          <bottom style="thin">
            <color indexed="64"/>
          </bottom>
        </border>
      </dxf>
    </rfmt>
    <rcc rId="0" sId="1" dxf="1" numFmtId="4">
      <nc r="E92">
        <v>9</v>
      </nc>
      <ndxf>
        <font>
          <b/>
          <sz val="12"/>
          <color theme="1"/>
          <name val="Times New Roman"/>
          <scheme val="none"/>
        </font>
        <numFmt numFmtId="1" formatCode="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93">
        <v>14</v>
      </nc>
      <ndxf>
        <font>
          <b/>
          <sz val="12"/>
          <color theme="1"/>
          <name val="Times New Roman"/>
          <scheme val="none"/>
        </font>
        <numFmt numFmtId="1" formatCode="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94">
        <f>5-(E92/E93*5)</f>
      </nc>
      <ndxf>
        <font>
          <b/>
          <sz val="12"/>
          <color theme="1"/>
          <name val="Times New Roman"/>
          <scheme val="none"/>
        </font>
        <numFmt numFmtId="1" formatCode="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95">
        <f>E94+E90+E87+E82+E77+E72+E69+E66</f>
      </nc>
      <ndxf>
        <font>
          <b/>
          <sz val="12"/>
          <color theme="1"/>
          <name val="Times New Roman"/>
          <scheme val="none"/>
        </font>
        <numFmt numFmtId="1" formatCode="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96" start="0" length="0">
      <dxf>
        <alignment horizontal="center" readingOrder="0"/>
        <border outline="0">
          <top style="thin">
            <color indexed="64"/>
          </top>
          <bottom style="thin">
            <color indexed="64"/>
          </bottom>
        </border>
      </dxf>
    </rfmt>
    <rfmt sheetId="1" sqref="E97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E98" t="inlineStr">
        <is>
          <t>Нарушения установлены
(в части подвед. учреждения)</t>
        </is>
      </nc>
      <ndxf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99">
        <v>0</v>
      </nc>
      <ndxf>
        <font>
          <b/>
          <sz val="12"/>
          <name val="Times New Roman"/>
          <scheme val="none"/>
        </font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00" start="0" length="0">
      <dxf>
        <font>
          <b/>
          <sz val="12"/>
          <name val="Times New Roman"/>
          <scheme val="none"/>
        </font>
        <numFmt numFmtId="30" formatCode="@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E101" t="inlineStr">
        <is>
          <t>Исполнены</t>
        </is>
      </nc>
      <ndxf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02">
        <v>3</v>
      </nc>
      <n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03" start="0" length="0">
      <dxf>
        <font>
          <b/>
          <sz val="12"/>
          <name val="Times New Roman"/>
          <scheme val="none"/>
        </font>
        <numFmt numFmtId="30" formatCode="@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104">
        <v>0</v>
      </nc>
      <n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05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E106" start="0" length="0">
      <dxf>
        <font>
          <sz val="12"/>
          <color theme="1"/>
          <name val="Times New Roman"/>
          <scheme val="none"/>
        </font>
        <numFmt numFmtId="14" formatCode="0.00%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E107">
        <v>5</v>
      </nc>
      <ndxf>
        <font>
          <b/>
          <sz val="12"/>
          <color theme="1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08" start="0" length="0">
      <dxf>
        <font>
          <b/>
          <sz val="12"/>
          <name val="Times New Roman"/>
          <scheme val="none"/>
        </font>
        <alignment horizontal="center" readingOrder="0"/>
        <border outline="0">
          <top style="thin">
            <color indexed="64"/>
          </top>
          <bottom style="thin">
            <color indexed="64"/>
          </bottom>
        </border>
      </dxf>
    </rfmt>
    <rcc rId="0" sId="1" dxf="1">
      <nc r="E109" t="inlineStr">
        <is>
          <t>Имеется</t>
        </is>
      </nc>
      <ndxf>
        <font>
          <sz val="12"/>
          <color theme="1"/>
          <name val="Times New Roman"/>
          <scheme val="none"/>
        </font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10">
        <v>5</v>
      </nc>
      <ndxf>
        <font>
          <b/>
          <sz val="12"/>
          <color theme="1"/>
          <name val="Times New Roman"/>
          <scheme val="none"/>
        </font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11">
        <f>E110+E107+E102+E99</f>
      </nc>
      <n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12" start="0" length="0">
      <dxf>
        <alignment horizontal="center" readingOrder="0"/>
        <border outline="0">
          <top style="thin">
            <color indexed="64"/>
          </top>
          <bottom style="thin">
            <color indexed="64"/>
          </bottom>
        </border>
      </dxf>
    </rfmt>
    <rfmt sheetId="1" sqref="E113" start="0" length="0">
      <dxf>
        <font>
          <b/>
          <sz val="12"/>
          <name val="Times New Roman"/>
          <scheme val="none"/>
        </font>
        <numFmt numFmtId="30" formatCode="@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E114" t="inlineStr">
        <is>
          <t>Проведена</t>
        </is>
      </nc>
      <ndxf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15">
        <v>5</v>
      </nc>
      <ndxf>
        <font>
          <b/>
          <sz val="12"/>
          <color theme="1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16" start="0" length="0">
      <dxf>
        <font>
          <b/>
          <sz val="12"/>
          <name val="Times New Roman"/>
          <scheme val="none"/>
        </font>
        <numFmt numFmtId="30" formatCode="@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117">
        <v>0</v>
      </nc>
      <ndxf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18">
        <v>5</v>
      </nc>
      <ndxf>
        <font>
          <b/>
          <sz val="12"/>
          <color theme="1"/>
          <name val="Times New Roman"/>
          <scheme val="none"/>
        </font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19">
        <f>E118+E115</f>
      </nc>
      <ndxf>
        <font>
          <b/>
          <sz val="12"/>
          <color theme="1"/>
          <name val="Times New Roman"/>
          <scheme val="none"/>
        </font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20" start="0" length="0">
      <dxf>
        <alignment horizontal="center" readingOrder="0"/>
        <border outline="0">
          <top style="thin">
            <color indexed="64"/>
          </top>
          <bottom style="thin">
            <color indexed="64"/>
          </bottom>
        </border>
      </dxf>
    </rfmt>
    <rfmt sheetId="1" sqref="E121" start="0" length="0">
      <dxf>
        <font>
          <b/>
          <sz val="12"/>
          <name val="Times New Roman"/>
          <scheme val="none"/>
        </font>
        <numFmt numFmtId="30" formatCode="@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122">
        <v>22</v>
      </nc>
      <ndxf>
        <font>
          <sz val="12"/>
          <color theme="1"/>
          <name val="Times New Roman"/>
          <scheme val="none"/>
        </font>
        <numFmt numFmtId="1" formatCode="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23">
        <v>27</v>
      </nc>
      <ndxf>
        <font>
          <sz val="12"/>
          <color theme="1"/>
          <name val="Times New Roman"/>
          <scheme val="none"/>
        </font>
        <numFmt numFmtId="1" formatCode="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24">
        <f>E122/E123</f>
      </nc>
      <ndxf>
        <font>
          <sz val="12"/>
          <color theme="1"/>
          <name val="Times New Roman"/>
          <scheme val="none"/>
        </font>
        <numFmt numFmtId="14" formatCode="0.00%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25">
        <v>5</v>
      </nc>
      <ndxf>
        <font>
          <b/>
          <sz val="12"/>
          <color theme="1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26" start="0" length="0">
      <dxf>
        <font>
          <b/>
          <sz val="12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127">
        <v>13</v>
      </nc>
      <ndxf>
        <font>
          <sz val="12"/>
          <color theme="1"/>
          <name val="Times New Roman"/>
          <scheme val="none"/>
        </font>
        <numFmt numFmtId="1" formatCode="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28">
        <v>27</v>
      </nc>
      <ndxf>
        <font>
          <sz val="12"/>
          <color theme="1"/>
          <name val="Times New Roman"/>
          <scheme val="none"/>
        </font>
        <numFmt numFmtId="1" formatCode="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29">
        <f>E127/E128</f>
      </nc>
      <ndxf>
        <font>
          <sz val="12"/>
          <color theme="1"/>
          <name val="Times New Roman"/>
          <scheme val="none"/>
        </font>
        <numFmt numFmtId="14" formatCode="0.00%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30">
        <v>5</v>
      </nc>
      <ndxf>
        <font>
          <b/>
          <sz val="12"/>
          <color theme="1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E131" start="0" length="0">
      <dxf>
        <font>
          <b/>
          <sz val="12"/>
          <name val="Times New Roman"/>
          <scheme val="none"/>
        </font>
        <numFmt numFmtId="30" formatCode="@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E132">
        <v>2345.9899999999998</v>
      </nc>
      <ndxf>
        <font>
          <sz val="12"/>
          <color theme="1"/>
          <name val="Times New Roman"/>
          <scheme val="none"/>
        </font>
        <numFmt numFmtId="2" formatCode="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33">
        <v>17.559999999999999</v>
      </nc>
      <ndxf>
        <font>
          <sz val="12"/>
          <color theme="1"/>
          <name val="Times New Roman"/>
          <scheme val="none"/>
        </font>
        <numFmt numFmtId="2" formatCode="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34">
        <v>30241.94</v>
      </nc>
      <ndxf>
        <font>
          <sz val="12"/>
          <color theme="1"/>
          <name val="Times New Roman"/>
          <scheme val="none"/>
        </font>
        <numFmt numFmtId="2" formatCode="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35">
        <v>316.8</v>
      </nc>
      <ndxf>
        <font>
          <sz val="12"/>
          <color theme="1"/>
          <name val="Times New Roman"/>
          <scheme val="none"/>
        </font>
        <numFmt numFmtId="2" formatCode="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36">
        <f>(E132/E133-E134/E135)/(E134/E135)/100</f>
      </nc>
      <ndxf>
        <font>
          <sz val="12"/>
          <color theme="1"/>
          <name val="Times New Roman"/>
          <scheme val="none"/>
        </font>
        <numFmt numFmtId="14" formatCode="0.00%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37">
        <v>0</v>
      </nc>
      <ndxf>
        <font>
          <b/>
          <sz val="12"/>
          <color theme="1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38">
        <f>E137+E130+E125</f>
      </nc>
      <ndxf>
        <font>
          <b/>
          <sz val="12"/>
          <color theme="1"/>
          <name val="Times New Roman"/>
          <scheme val="none"/>
        </font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39">
        <f>E138+E119+E111+E95+E60+E21</f>
      </nc>
      <ndxf>
        <font>
          <b/>
          <sz val="14"/>
          <name val="Times New Roman"/>
          <scheme val="none"/>
        </font>
        <numFmt numFmtId="165" formatCode="0.0"/>
        <fill>
          <patternFill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144">
        <f>E11+E14+E17+E27+E32+E37+E42+E47+E51+E56+E59+E66+E69+E72+E77+E82+E87+E90+E99+E102+E107+E115+E118+E125+E137</f>
      </nc>
      <ndxf>
        <numFmt numFmtId="164" formatCode="#,##0.0"/>
      </ndxf>
    </rcc>
  </rrc>
  <rcc rId="983" sId="1">
    <oc r="E4" t="inlineStr">
      <is>
        <t>УК</t>
      </is>
    </oc>
    <nc r="E4" t="inlineStr">
      <is>
        <t>Управление культуры</t>
      </is>
    </nc>
  </rcc>
  <rcc rId="984" sId="1">
    <oc r="D4" t="inlineStr">
      <is>
        <t>УО</t>
      </is>
    </oc>
    <nc r="D4" t="inlineStr">
      <is>
        <t>Управление образования</t>
      </is>
    </nc>
  </rcc>
  <rcc rId="985" sId="1">
    <oc r="H4" t="inlineStr">
      <is>
        <t>Админ.</t>
      </is>
    </oc>
    <nc r="H4" t="inlineStr">
      <is>
        <t>Администра-ция</t>
      </is>
    </nc>
  </rcc>
  <rcc rId="986" sId="1">
    <oc r="M4" t="inlineStr">
      <is>
        <t>Фин.   управл.</t>
      </is>
    </oc>
    <nc r="M4" t="inlineStr">
      <is>
        <t>Финансовое управление</t>
      </is>
    </nc>
  </rcc>
  <rfmt sheetId="1" sqref="P8" start="0" length="0">
    <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9" start="0" length="0">
    <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0" start="0" length="0">
    <dxf>
      <font>
        <sz val="12"/>
        <color theme="1"/>
        <name val="Times New Roman"/>
        <scheme val="none"/>
      </font>
      <numFmt numFmtId="4" formatCode="#,##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1" start="0" length="0">
    <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2" start="0" length="0">
    <dxf>
      <font>
        <b val="0"/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3" start="0" length="0">
    <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4" start="0" length="0">
    <dxf>
      <font>
        <sz val="12"/>
        <color auto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readingOrder="0"/>
    </dxf>
  </rfmt>
  <rfmt sheetId="1" sqref="P15" start="0" length="0">
    <dxf>
      <font>
        <b val="0"/>
        <sz val="12"/>
        <color theme="1"/>
        <name val="Times New Roman"/>
        <scheme val="none"/>
      </font>
      <numFmt numFmtId="4" formatCode="#,##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6" start="0" length="0">
    <dxf>
      <font>
        <sz val="12"/>
        <color theme="1"/>
        <name val="Times New Roman"/>
        <scheme val="none"/>
      </font>
      <numFmt numFmtId="4" formatCode="#,##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7" start="0" length="0">
    <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987" sId="1" numFmtId="4">
    <nc r="P8">
      <v>2295452.96</v>
    </nc>
  </rcc>
  <rcc rId="988" sId="1" numFmtId="4">
    <nc r="P9">
      <v>537039.76</v>
    </nc>
  </rcc>
  <rcc rId="989" sId="1" numFmtId="4">
    <nc r="P10">
      <v>486757.04</v>
    </nc>
  </rcc>
  <rcc rId="990" sId="1" numFmtId="4">
    <nc r="P11">
      <v>416590.04</v>
    </nc>
  </rcc>
  <rcc rId="991" sId="1" numFmtId="4">
    <nc r="P12">
      <v>355496.49</v>
    </nc>
  </rcc>
  <rcc rId="992" sId="1" numFmtId="4">
    <nc r="P13">
      <v>82024.59</v>
    </nc>
  </rcc>
  <rcc rId="993" sId="1" odxf="1" dxf="1" numFmtId="4">
    <nc r="P14">
      <v>25774.26</v>
    </nc>
    <n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4" sId="1" numFmtId="4">
    <nc r="P17">
      <v>38770.699999999997</v>
    </nc>
  </rcc>
  <rcc rId="995" sId="1" odxf="1" dxf="1" numFmtId="4">
    <nc r="Q8">
      <v>2295452.96</v>
    </nc>
    <o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6" sId="1" odxf="1" dxf="1" numFmtId="4">
    <nc r="Q9">
      <v>537039.76</v>
    </nc>
    <o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7" sId="1" odxf="1" dxf="1" numFmtId="4">
    <nc r="Q10">
      <v>486757.04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4" formatCode="#,##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8" sId="1" odxf="1" dxf="1" numFmtId="4">
    <nc r="Q11">
      <v>416590.04</v>
    </nc>
    <o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99" sId="1" odxf="1" dxf="1" numFmtId="4">
    <nc r="Q12">
      <v>355496.49</v>
    </nc>
    <odxf>
      <font>
        <b/>
      </font>
      <numFmt numFmtId="0" formatCode="General"/>
      <fill>
        <patternFill patternType="solid">
          <bgColor theme="0"/>
        </patternFill>
      </fill>
      <alignment horizontal="general" wrapText="0" readingOrder="0"/>
      <border outline="0">
        <left/>
        <right/>
        <top/>
        <bottom/>
      </border>
    </odxf>
    <ndxf>
      <font>
        <b val="0"/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0" sId="1" odxf="1" dxf="1" numFmtId="4">
    <nc r="Q13">
      <v>82024.59</v>
    </nc>
    <o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1" sId="1" odxf="1" dxf="1" numFmtId="4">
    <nc r="Q14">
      <v>25774.26</v>
    </nc>
    <o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general" readingOrder="0"/>
      <border outline="0">
        <left/>
        <right/>
        <top/>
        <bottom/>
      </border>
    </odxf>
    <ndxf>
      <font>
        <sz val="12"/>
        <color auto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2" sId="1" odxf="1" dxf="1">
    <nc r="Q15">
      <f>P15</f>
    </nc>
    <odxf>
      <font>
        <b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b val="0"/>
        <sz val="12"/>
        <color theme="1"/>
        <name val="Times New Roman"/>
        <scheme val="none"/>
      </font>
      <numFmt numFmtId="4" formatCode="#,##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3" sId="1" odxf="1" dxf="1" numFmtId="4">
    <nc r="Q16">
      <v>50568.34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4" formatCode="#,##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4" sId="1" odxf="1" dxf="1" numFmtId="4">
    <nc r="Q17">
      <v>38770.699999999997</v>
    </nc>
    <o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5" sId="1" numFmtId="4">
    <nc r="P15">
      <v>50568.34</v>
    </nc>
  </rcc>
  <rcc rId="1006" sId="1" odxf="1" dxf="1" numFmtId="4">
    <nc r="P16">
      <v>38770.699999999997</v>
    </nc>
    <ndxf>
      <fill>
        <patternFill patternType="none">
          <bgColor indexed="65"/>
        </patternFill>
      </fill>
    </ndxf>
  </rcc>
  <rcc rId="1007" sId="1" odxf="1" dxf="1">
    <nc r="O8">
      <f>M8/N8*100</f>
    </nc>
    <o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general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8" sId="1" odxf="1" dxf="1">
    <nc r="O9">
      <f>M9/N9*100</f>
    </nc>
    <o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general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09" sId="1" odxf="1" dxf="1">
    <nc r="O10">
      <f>M10/N10*100</f>
    </nc>
    <odxf>
      <font>
        <sz val="10"/>
        <color auto="1"/>
        <name val="Arial"/>
        <scheme val="none"/>
      </font>
      <numFmt numFmtId="0" formatCode="General"/>
      <alignment horizontal="general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64" formatCode="#,##0.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0" sId="1" odxf="1" dxf="1">
    <nc r="O11">
      <f>M11/N11*100</f>
    </nc>
    <o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general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1" sId="1" odxf="1" dxf="1">
    <nc r="O12">
      <f>M12/N12*100</f>
    </nc>
    <odxf>
      <font>
        <b/>
      </font>
      <numFmt numFmtId="0" formatCode="General"/>
      <fill>
        <patternFill patternType="solid">
          <bgColor theme="0"/>
        </patternFill>
      </fill>
      <alignment horizontal="general" readingOrder="0"/>
      <border outline="0">
        <left/>
        <right/>
        <top/>
        <bottom/>
      </border>
    </odxf>
    <ndxf>
      <font>
        <b val="0"/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2" sId="1" odxf="1" dxf="1">
    <nc r="O13">
      <f>M13/N13*100</f>
    </nc>
    <o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general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3" sId="1" odxf="1" dxf="1">
    <nc r="O14">
      <f>M14/N14*100</f>
    </nc>
    <odxf>
      <font>
        <sz val="10"/>
        <color auto="1"/>
        <name val="Arial"/>
        <scheme val="none"/>
      </font>
      <numFmt numFmtId="0" formatCode="General"/>
      <alignment horizontal="general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64" formatCode="#,##0.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4" sId="1" odxf="1" dxf="1">
    <nc r="O15">
      <f>M15/N15*100</f>
    </nc>
    <odxf>
      <font>
        <b/>
      </font>
      <numFmt numFmtId="0" formatCode="General"/>
      <alignment horizontal="general" readingOrder="0"/>
      <border outline="0">
        <left/>
        <right/>
        <top/>
        <bottom/>
      </border>
    </odxf>
    <ndxf>
      <font>
        <b val="0"/>
        <sz val="12"/>
        <color theme="1"/>
        <name val="Times New Roman"/>
        <scheme val="none"/>
      </font>
      <numFmt numFmtId="164" formatCode="#,##0.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5" sId="1" odxf="1" dxf="1">
    <nc r="O16">
      <f>M16/N16*100</f>
    </nc>
    <odxf>
      <font>
        <sz val="10"/>
        <color auto="1"/>
        <name val="Arial"/>
        <scheme val="none"/>
      </font>
      <numFmt numFmtId="0" formatCode="General"/>
      <alignment horizontal="general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64" formatCode="#,##0.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16" sId="1" odxf="1" dxf="1">
    <nc r="O17">
      <f>M17/N17*100</f>
    </nc>
    <o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general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cv guid="{05FBBA01-CF9B-4970-8163-8D059FAABF92}" action="add"/>
</revisions>
</file>

<file path=xl/revisions/revisionLog3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73" sId="1" numFmtId="4">
    <oc r="M56">
      <v>5</v>
    </oc>
    <nc r="M56">
      <v>0</v>
    </nc>
  </rcc>
  <rfmt sheetId="1" sqref="M53:M56">
    <dxf>
      <fill>
        <patternFill patternType="none">
          <bgColor auto="1"/>
        </patternFill>
      </fill>
    </dxf>
  </rfmt>
</revisions>
</file>

<file path=xl/revisions/revisionLog3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83" sId="1">
    <oc r="E21">
      <f>E20+E17+E14+E11</f>
    </oc>
    <nc r="E21">
      <f>E20+E17+E14+E11</f>
    </nc>
  </rcc>
  <rcc rId="1184" sId="1" odxf="1" dxf="1">
    <oc r="F21">
      <f>F20+F17+F14+F11</f>
    </oc>
    <nc r="F21">
      <f>F20+F17+F14+F11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185" sId="1">
    <oc r="G21">
      <f>G20+G17+G14+G11</f>
    </oc>
    <nc r="G21">
      <f>G20+G17+G14+G11</f>
    </nc>
  </rcc>
  <rcc rId="1186" sId="1">
    <oc r="H21">
      <f>H20+H17+H14+H11</f>
    </oc>
    <nc r="H21">
      <f>H20+H17+H14+H11</f>
    </nc>
  </rcc>
  <rcc rId="1187" sId="1">
    <oc r="I21">
      <f>I20+I17+I14+I11</f>
    </oc>
    <nc r="I21">
      <f>I20+I17+I14+I11</f>
    </nc>
  </rcc>
  <rcc rId="1188" sId="1" odxf="1" dxf="1">
    <oc r="J21">
      <f>J20+J17+J14+J11</f>
    </oc>
    <nc r="J21">
      <f>J20+J17+J14+J11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189" sId="1" odxf="1" dxf="1">
    <oc r="K21">
      <f>K20+K17+K14+K11</f>
    </oc>
    <nc r="K21">
      <f>K20+K17+K14+K11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190" sId="1" odxf="1" dxf="1">
    <oc r="L21">
      <f>L20+L17+L14+L11</f>
    </oc>
    <nc r="L21">
      <f>L20+L17+L14+L11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191" sId="1">
    <oc r="M21">
      <f>M20+M17+M14+M11</f>
    </oc>
    <nc r="M21">
      <f>M20+M17+M14+M11</f>
    </nc>
  </rcc>
</revisions>
</file>

<file path=xl/revisions/revisionLog3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E51">
    <dxf>
      <numFmt numFmtId="164" formatCode="#,##0.0"/>
    </dxf>
  </rfmt>
  <rfmt sheetId="1" sqref="F51">
    <dxf>
      <numFmt numFmtId="164" formatCode="#,##0.0"/>
    </dxf>
  </rfmt>
  <rcc rId="1239" sId="1" odxf="1" dxf="1">
    <oc r="G51">
      <f>5-(G49/G50*5)</f>
    </oc>
    <nc r="G51">
      <f>5-(G49/G50*5)</f>
    </nc>
    <odxf>
      <numFmt numFmtId="3" formatCode="#,##0"/>
    </odxf>
    <ndxf>
      <numFmt numFmtId="164" formatCode="#,##0.0"/>
    </ndxf>
  </rcc>
  <rcc rId="1240" sId="1" odxf="1" dxf="1">
    <oc r="H51">
      <f>5-(H49/H50*5)</f>
    </oc>
    <nc r="H51">
      <f>5-(H49/H50*5)</f>
    </nc>
    <odxf>
      <numFmt numFmtId="3" formatCode="#,##0"/>
    </odxf>
    <ndxf>
      <numFmt numFmtId="164" formatCode="#,##0.0"/>
    </ndxf>
  </rcc>
  <rcc rId="1241" sId="1" odxf="1" dxf="1">
    <oc r="I51">
      <f>5-(I49/I50*5)</f>
    </oc>
    <nc r="I51">
      <f>5-(I49/I50*5)</f>
    </nc>
    <odxf>
      <numFmt numFmtId="3" formatCode="#,##0"/>
    </odxf>
    <ndxf>
      <numFmt numFmtId="164" formatCode="#,##0.0"/>
    </ndxf>
  </rcc>
  <rcc rId="1242" sId="1" odxf="1" dxf="1">
    <oc r="J51">
      <f>5-(J49/J50*5)</f>
    </oc>
    <nc r="J51">
      <f>5-(J49/J50*5)</f>
    </nc>
    <odxf>
      <numFmt numFmtId="3" formatCode="#,##0"/>
    </odxf>
    <ndxf>
      <numFmt numFmtId="164" formatCode="#,##0.0"/>
    </ndxf>
  </rcc>
  <rcc rId="1243" sId="1" odxf="1" dxf="1">
    <oc r="K51">
      <f>5-(K49/K50*5)</f>
    </oc>
    <nc r="K51">
      <f>5-(K49/K50*5)</f>
    </nc>
    <odxf>
      <numFmt numFmtId="3" formatCode="#,##0"/>
    </odxf>
    <ndxf>
      <numFmt numFmtId="164" formatCode="#,##0.0"/>
    </ndxf>
  </rcc>
  <rcc rId="1244" sId="1" odxf="1" dxf="1">
    <oc r="L51">
      <f>5-(L49/L50*5)</f>
    </oc>
    <nc r="L51">
      <f>5-(L49/L50*5)</f>
    </nc>
    <odxf>
      <numFmt numFmtId="3" formatCode="#,##0"/>
      <fill>
        <patternFill patternType="none">
          <bgColor indexed="65"/>
        </patternFill>
      </fill>
    </odxf>
    <ndxf>
      <numFmt numFmtId="164" formatCode="#,##0.0"/>
      <fill>
        <patternFill patternType="solid">
          <bgColor theme="0"/>
        </patternFill>
      </fill>
    </ndxf>
  </rcc>
  <rcc rId="1245" sId="1" odxf="1" dxf="1">
    <oc r="M51">
      <f>5-(M49/M50*5)</f>
    </oc>
    <nc r="M51">
      <f>5-(M49/M50*5)</f>
    </nc>
    <odxf>
      <numFmt numFmtId="3" formatCode="#,##0"/>
    </odxf>
    <ndxf>
      <numFmt numFmtId="164" formatCode="#,##0.0"/>
    </ndxf>
  </rcc>
  <rcc rId="1246" sId="1" odxf="1" dxf="1" numFmtId="4">
    <oc r="D51">
      <v>3</v>
    </oc>
    <nc r="D51">
      <f>5-(D49/D50*5)</f>
    </nc>
    <odxf>
      <numFmt numFmtId="3" formatCode="#,##0"/>
    </odxf>
    <ndxf>
      <numFmt numFmtId="164" formatCode="#,##0.0"/>
    </ndxf>
  </rcc>
  <rfmt sheetId="1" sqref="N50" start="0" length="0">
    <dxf>
      <font>
        <b/>
        <sz val="12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N51" start="0" length="0">
    <dxf>
      <font>
        <b/>
        <sz val="12"/>
        <name val="Times New Roman"/>
        <scheme val="none"/>
      </font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N52" start="0" length="0">
    <dxf>
      <font>
        <b/>
        <sz val="12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N53" start="0" length="0">
    <dxf>
      <font>
        <b/>
        <sz val="12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N54" start="0" length="0">
    <dxf>
      <font>
        <b/>
        <sz val="12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N55" start="0" length="0">
    <dxf>
      <font>
        <b/>
        <sz val="12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N56" start="0" length="0">
    <dxf>
      <font>
        <b/>
        <sz val="12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N57" start="0" length="0">
    <dxf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N58" start="0" length="0">
    <dxf>
      <font>
        <b/>
        <sz val="12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N59" start="0" length="0">
    <dxf>
      <font>
        <b/>
        <sz val="12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53" start="0" length="0">
    <dxf>
      <font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54" start="0" length="0">
    <dxf>
      <font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55" start="0" length="0">
    <dxf>
      <font>
        <sz val="12"/>
        <color theme="1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56" start="0" length="0">
    <dxf>
      <font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57" start="0" length="0">
    <dxf>
      <font>
        <b val="0"/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58" start="0" length="0">
    <dxf>
      <font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59" start="0" length="0">
    <dxf>
      <font>
        <sz val="12"/>
        <color theme="1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60" start="0" length="0">
    <dxf>
      <font>
        <sz val="12"/>
        <color theme="1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61" start="0" length="0">
    <dxf>
      <font>
        <sz val="12"/>
        <color theme="1"/>
        <name val="Times New Roman"/>
        <scheme val="none"/>
      </font>
      <numFmt numFmtId="164" formatCode="#,##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62" start="0" length="0">
    <dxf>
      <font>
        <b val="0"/>
        <sz val="12"/>
        <color theme="1"/>
        <name val="Times New Roman"/>
        <scheme val="none"/>
      </font>
      <numFmt numFmtId="164" formatCode="#,##0.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247" sId="1" odxf="1" dxf="1" numFmtId="4">
    <nc r="P53">
      <v>3</v>
    </nc>
    <ndxf>
      <font>
        <b/>
        <sz val="12"/>
        <color theme="1"/>
        <name val="Times New Roman"/>
        <scheme val="none"/>
      </font>
    </ndxf>
  </rcc>
  <rcc rId="1248" sId="1" odxf="1" dxf="1" numFmtId="4">
    <nc r="P54">
      <v>3</v>
    </nc>
    <ndxf>
      <font>
        <b/>
        <sz val="12"/>
        <color theme="1"/>
        <name val="Times New Roman"/>
        <scheme val="none"/>
      </font>
    </ndxf>
  </rcc>
  <rcc rId="1249" sId="1" odxf="1" dxf="1" numFmtId="4">
    <nc r="P55">
      <v>5</v>
    </nc>
    <ndxf>
      <font>
        <b/>
        <sz val="12"/>
        <color theme="1"/>
        <name val="Times New Roman"/>
        <scheme val="none"/>
      </font>
    </ndxf>
  </rcc>
  <rcc rId="1250" sId="1" odxf="1" dxf="1" numFmtId="4">
    <nc r="P56">
      <v>0</v>
    </nc>
    <ndxf>
      <font>
        <b/>
        <sz val="12"/>
        <color theme="1"/>
        <name val="Times New Roman"/>
        <scheme val="none"/>
      </font>
    </ndxf>
  </rcc>
  <rcc rId="1251" sId="1" odxf="1" dxf="1" numFmtId="4">
    <nc r="P57">
      <v>3</v>
    </nc>
    <ndxf>
      <font>
        <b/>
        <sz val="12"/>
        <color theme="1"/>
        <name val="Times New Roman"/>
        <scheme val="none"/>
      </font>
    </ndxf>
  </rcc>
  <rcc rId="1252" sId="1" odxf="1" dxf="1" numFmtId="4">
    <nc r="P58">
      <v>1</v>
    </nc>
    <ndxf>
      <font>
        <b/>
        <sz val="12"/>
        <color theme="1"/>
        <name val="Times New Roman"/>
        <scheme val="none"/>
      </font>
    </ndxf>
  </rcc>
  <rcc rId="1253" sId="1" odxf="1" dxf="1" numFmtId="4">
    <nc r="P59">
      <v>5</v>
    </nc>
    <ndxf>
      <font>
        <b/>
        <sz val="12"/>
        <color theme="1"/>
        <name val="Times New Roman"/>
        <scheme val="none"/>
      </font>
    </ndxf>
  </rcc>
  <rcc rId="1254" sId="1" odxf="1" dxf="1" numFmtId="4">
    <nc r="P60">
      <v>3</v>
    </nc>
    <ndxf>
      <font>
        <b/>
        <sz val="12"/>
        <color theme="1"/>
        <name val="Times New Roman"/>
        <scheme val="none"/>
      </font>
    </ndxf>
  </rcc>
  <rcc rId="1255" sId="1" odxf="1" dxf="1" numFmtId="4">
    <nc r="P61">
      <v>1</v>
    </nc>
    <ndxf>
      <font>
        <b/>
        <sz val="12"/>
        <color theme="1"/>
        <name val="Times New Roman"/>
        <scheme val="none"/>
      </font>
    </ndxf>
  </rcc>
  <rcc rId="1256" sId="1" odxf="1" dxf="1" numFmtId="4">
    <nc r="P62">
      <v>0</v>
    </nc>
    <ndxf>
      <font>
        <b/>
        <sz val="12"/>
        <color theme="1"/>
        <name val="Times New Roman"/>
        <scheme val="none"/>
      </font>
    </ndxf>
  </rcc>
  <rfmt sheetId="1" sqref="E94">
    <dxf>
      <numFmt numFmtId="165" formatCode="0.0"/>
    </dxf>
  </rfmt>
  <rcc rId="1257" sId="1" odxf="1" dxf="1">
    <oc r="F94">
      <f>5-(F92/F93*5)</f>
    </oc>
    <nc r="F94">
      <f>5-(F92/F93*5)</f>
    </nc>
    <odxf>
      <numFmt numFmtId="1" formatCode="0"/>
    </odxf>
    <ndxf>
      <numFmt numFmtId="165" formatCode="0.0"/>
    </ndxf>
  </rcc>
  <rcc rId="1258" sId="1" odxf="1" dxf="1">
    <oc r="G94">
      <f>5-(G92/G93*5)</f>
    </oc>
    <nc r="G94">
      <f>5-(G92/G93*5)</f>
    </nc>
    <odxf>
      <numFmt numFmtId="1" formatCode="0"/>
    </odxf>
    <ndxf>
      <numFmt numFmtId="165" formatCode="0.0"/>
    </ndxf>
  </rcc>
  <rcc rId="1259" sId="1" odxf="1" dxf="1" numFmtId="4">
    <oc r="D94">
      <v>3</v>
    </oc>
    <nc r="D94">
      <f>5-(D92/D93*5)</f>
    </nc>
    <odxf>
      <numFmt numFmtId="1" formatCode="0"/>
    </odxf>
    <ndxf>
      <numFmt numFmtId="165" formatCode="0.0"/>
    </ndxf>
  </rcc>
  <rfmt sheetId="1" sqref="D95:G95">
    <dxf>
      <numFmt numFmtId="165" formatCode="0.0"/>
    </dxf>
  </rfmt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cv guid="{05FBBA01-CF9B-4970-8163-8D059FAABF92}" action="add"/>
</revisions>
</file>

<file path=xl/revisions/revisionLog3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cv guid="{05FBBA01-CF9B-4970-8163-8D059FAABF92}" action="add"/>
</revisions>
</file>

<file path=xl/revisions/revisionLog3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H101:H102">
    <dxf>
      <fill>
        <patternFill patternType="solid">
          <bgColor rgb="FFFFFF00"/>
        </patternFill>
      </fill>
    </dxf>
  </rfmt>
  <rcc rId="1266" sId="1">
    <oc r="G106">
      <f>G104/G105*100</f>
    </oc>
    <nc r="G106">
      <f>G104/G105</f>
    </nc>
  </rcc>
  <rcc rId="1267" sId="1">
    <oc r="H106">
      <f>H104/H105*100</f>
    </oc>
    <nc r="H106">
      <f>H104/H105</f>
    </nc>
  </rcc>
  <rcc rId="1268" sId="1">
    <oc r="I106">
      <f>I104/I105*100</f>
    </oc>
    <nc r="I106">
      <f>I104/I105</f>
    </nc>
  </rcc>
  <rcc rId="1269" sId="1">
    <oc r="K106">
      <f>K104/K105*100</f>
    </oc>
    <nc r="K106">
      <f>K104/K105</f>
    </nc>
  </rcc>
  <rcc rId="1270" sId="1">
    <oc r="L106">
      <f>L104/L105*100</f>
    </oc>
    <nc r="L106">
      <f>L104/L105</f>
    </nc>
  </rcc>
  <rfmt sheetId="1" sqref="D105:M105">
    <dxf>
      <fill>
        <patternFill>
          <bgColor theme="5" tint="0.39997558519241921"/>
        </patternFill>
      </fill>
    </dxf>
  </rfmt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cv guid="{05FBBA01-CF9B-4970-8163-8D059FAABF92}" action="add"/>
</revisions>
</file>

<file path=xl/revisions/revisionLog3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74" sId="1">
    <oc r="H102">
      <v>3</v>
    </oc>
    <nc r="H102">
      <v>0</v>
    </nc>
  </rcc>
  <rfmt sheetId="1" sqref="H101:H102">
    <dxf>
      <fill>
        <patternFill>
          <bgColor theme="0"/>
        </patternFill>
      </fill>
    </dxf>
  </rfmt>
  <rcc rId="1275" sId="1" odxf="1" dxf="1">
    <oc r="H101" t="inlineStr">
      <is>
        <t>Исполнены</t>
      </is>
    </oc>
    <nc r="H101" t="inlineStr">
      <is>
        <t>-</t>
      </is>
    </nc>
    <ndxf/>
  </rcc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cv guid="{05FBBA01-CF9B-4970-8163-8D059FAABF92}" action="add"/>
</revisions>
</file>

<file path=xl/revisions/revisionLog3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86" sId="1" odxf="1" dxf="1" numFmtId="4">
    <nc r="O122">
      <v>4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" formatCode="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7" sId="1" odxf="1" dxf="1" numFmtId="4">
    <nc r="O123">
      <v>284.10000000000002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4" formatCode="#,##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8" sId="1" odxf="1" dxf="1" numFmtId="4">
    <nc r="O124">
      <v>22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" formatCode="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9" sId="1" odxf="1" dxf="1" numFmtId="4">
    <nc r="O125">
      <v>112.3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65" formatCode="0.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0" sId="1" odxf="1" dxf="1" numFmtId="4">
    <nc r="O126">
      <v>37228.269999999997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2" formatCode="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1" sId="1" odxf="1" dxf="1" numFmtId="4">
    <nc r="O127">
      <v>13550.25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4" formatCode="#,##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2" sId="1" odxf="1" dxf="1" numFmtId="4">
    <nc r="O128">
      <v>4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" formatCode="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3" sId="1" odxf="1" dxf="1" numFmtId="4">
    <nc r="O129">
      <v>308602.23</v>
    </nc>
    <odxf>
      <font>
        <sz val="10"/>
        <color auto="1"/>
        <name val="Arial"/>
        <scheme val="none"/>
      </font>
      <numFmt numFmtId="0" formatCode="General"/>
      <alignment horizontal="general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2" formatCode="0.0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4" sId="1" odxf="1" dxf="1" numFmtId="4">
    <nc r="O130">
      <v>15892.9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2" formatCode="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95" sId="1" odxf="1" dxf="1" numFmtId="4">
    <nc r="O131">
      <v>4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1" formatCode="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O133" start="0" length="0">
    <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O134" start="0" length="0">
    <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O135" start="0" length="0">
    <dxf>
      <font>
        <sz val="12"/>
        <color theme="1"/>
        <name val="Times New Roman"/>
        <scheme val="none"/>
      </font>
      <numFmt numFmtId="2" formatCode="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O136" start="0" length="0">
    <dxf>
      <font>
        <sz val="12"/>
        <color theme="1"/>
        <name val="Times New Roman"/>
        <scheme val="none"/>
      </font>
      <numFmt numFmtId="2" formatCode="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O137" start="0" length="0">
    <dxf>
      <font>
        <sz val="12"/>
        <color theme="1"/>
        <name val="Times New Roman"/>
        <scheme val="none"/>
      </font>
      <numFmt numFmtId="2" formatCode="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O138" start="0" length="0">
    <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O139" start="0" length="0">
    <dxf>
      <font>
        <b val="0"/>
        <sz val="12"/>
        <color theme="1"/>
        <name val="Times New Roman"/>
        <scheme val="none"/>
      </font>
      <numFmt numFmtId="1" formatCode="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O139" start="0" length="0">
    <dxf>
      <numFmt numFmtId="4" formatCode="#,##0.00"/>
    </dxf>
  </rfmt>
  <rfmt sheetId="1" sqref="O133:O139">
    <dxf>
      <numFmt numFmtId="4" formatCode="#,##0.00"/>
    </dxf>
  </rfmt>
  <rcc rId="1296" sId="1">
    <oc r="D136">
      <f>(D132/D133-D134/D135)/(D134/D135)/100</f>
    </oc>
    <nc r="D136">
      <f>(D132/D133-D134/D135)/(D134/D135)</f>
    </nc>
  </rcc>
  <rcc rId="1297" sId="1">
    <oc r="E136">
      <f>(E132/E133-E134/E135)/(E134/E135)/100</f>
    </oc>
    <nc r="E136">
      <f>(E132/E133-E134/E135)/(E134/E135)</f>
    </nc>
  </rcc>
  <rcc rId="1298" sId="1">
    <oc r="F136">
      <f>(F132/F133-F134/F135)/(F134/F135)/100</f>
    </oc>
    <nc r="F136">
      <f>(F132/F133-F134/F135)/(F134/F135)</f>
    </nc>
  </rcc>
  <rcc rId="1299" sId="1">
    <oc r="G136">
      <f>(G132/G133-G134/G135)/(G134/G135)/100</f>
    </oc>
    <nc r="G136">
      <f>(G132/G133-G134/G135)/(G134/G135)</f>
    </nc>
  </rcc>
  <rcc rId="1300" sId="1" odxf="1" dxf="1">
    <oc r="H136">
      <f>(H132/H133-H134/H135)/(H134/H135)/100</f>
    </oc>
    <nc r="H136">
      <f>(H132/H133-H134/H135)/(H134/H135)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301" sId="1">
    <oc r="I136">
      <f>(I132/I133-I134/I135)/(I134/I135)/100</f>
    </oc>
    <nc r="I136">
      <f>(I132/I133-I134/I135)/(I134/I135)</f>
    </nc>
  </rcc>
  <rcc rId="1302" sId="1" odxf="1" dxf="1">
    <oc r="J136">
      <f>(J132/J133-J134/J135)/(J134/J135)/100</f>
    </oc>
    <nc r="J136">
      <f>(J132/J133-J134/J135)/(J134/J135)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303" sId="1" odxf="1" dxf="1">
    <oc r="K136">
      <f>(K132/K133-K134/K135)/(K134/K135)/100</f>
    </oc>
    <nc r="K136">
      <f>(K132/K133-K134/K135)/(K134/K135)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304" sId="1" odxf="1" dxf="1">
    <oc r="L136">
      <f>(L132/L133-L134/L135)/(L134/L135)/100</f>
    </oc>
    <nc r="L136">
      <f>(L132/L133-L134/L135)/(L134/L135)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305" sId="1" odxf="1" dxf="1">
    <oc r="M136">
      <f>(M132/M133-M134/M135)/(M134/M135)/100</f>
    </oc>
    <nc r="M136">
      <f>(M132/M133-M134/M135)/(M134/M135)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fmt sheetId="1" sqref="D136">
    <dxf>
      <numFmt numFmtId="2" formatCode="0.00"/>
    </dxf>
  </rfmt>
  <rfmt sheetId="1" sqref="D136">
    <dxf>
      <numFmt numFmtId="14" formatCode="0.00%"/>
    </dxf>
  </rfmt>
  <rfmt sheetId="1" sqref="P133" start="0" length="0">
    <dxf>
      <font>
        <sz val="12"/>
        <color theme="1"/>
        <name val="Times New Roman"/>
        <scheme val="none"/>
      </font>
      <numFmt numFmtId="14" formatCode="0.00%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34" start="0" length="0">
    <dxf>
      <font>
        <sz val="12"/>
        <color theme="1"/>
        <name val="Times New Roman"/>
        <scheme val="none"/>
      </font>
      <numFmt numFmtId="14" formatCode="0.00%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35" start="0" length="0">
    <dxf>
      <font>
        <sz val="12"/>
        <color theme="1"/>
        <name val="Times New Roman"/>
        <scheme val="none"/>
      </font>
      <numFmt numFmtId="14" formatCode="0.00%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36" start="0" length="0">
    <dxf>
      <font>
        <sz val="12"/>
        <color theme="1"/>
        <name val="Times New Roman"/>
        <scheme val="none"/>
      </font>
      <numFmt numFmtId="14" formatCode="0.00%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37" start="0" length="0">
    <dxf>
      <font>
        <sz val="12"/>
        <color theme="1"/>
        <name val="Times New Roman"/>
        <scheme val="none"/>
      </font>
      <numFmt numFmtId="14" formatCode="0.00%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38" start="0" length="0">
    <dxf>
      <font>
        <sz val="12"/>
        <color theme="1"/>
        <name val="Times New Roman"/>
        <scheme val="none"/>
      </font>
      <numFmt numFmtId="14" formatCode="0.00%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39" start="0" length="0">
    <dxf>
      <font>
        <b val="0"/>
        <sz val="12"/>
        <color theme="1"/>
        <name val="Times New Roman"/>
        <scheme val="none"/>
      </font>
      <numFmt numFmtId="14" formatCode="0.00%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D136:M136">
    <dxf>
      <numFmt numFmtId="166" formatCode="0.0%"/>
    </dxf>
  </rfmt>
  <rcc rId="1306" sId="1" numFmtId="4">
    <oc r="L135">
      <v>436.99</v>
    </oc>
    <nc r="L135">
      <v>69.19</v>
    </nc>
  </rcc>
  <rfmt sheetId="1" sqref="D53:M54">
    <dxf>
      <numFmt numFmtId="3" formatCode="#,##0"/>
    </dxf>
  </rfmt>
  <rfmt sheetId="1" sqref="D53:M54">
    <dxf>
      <numFmt numFmtId="164" formatCode="#,##0.0"/>
    </dxf>
  </rfmt>
  <rfmt sheetId="1" sqref="D53:M54">
    <dxf>
      <numFmt numFmtId="4" formatCode="#,##0.00"/>
    </dxf>
  </rfmt>
  <rfmt sheetId="1" sqref="D122:M123">
    <dxf>
      <numFmt numFmtId="4" formatCode="#,##0.00"/>
    </dxf>
  </rfmt>
  <rfmt sheetId="1" sqref="D127:M128">
    <dxf>
      <numFmt numFmtId="4" formatCode="#,##0.00"/>
    </dxf>
  </rfmt>
  <rfmt sheetId="1" sqref="D129:M129">
    <dxf>
      <numFmt numFmtId="166" formatCode="0.0%"/>
    </dxf>
  </rfmt>
  <rfmt sheetId="1" sqref="D132:M135">
    <dxf>
      <numFmt numFmtId="4" formatCode="#,##0.00"/>
    </dxf>
  </rfmt>
  <rcc rId="1307" sId="1" numFmtId="4">
    <oc r="K134">
      <v>4455.24</v>
    </oc>
    <nc r="K134">
      <v>4455.25</v>
    </nc>
  </rcc>
  <rcc rId="1308" sId="1" numFmtId="4">
    <oc r="L134">
      <v>38101.089999999997</v>
    </oc>
    <nc r="L134">
      <v>4455.25</v>
    </nc>
  </rcc>
  <rcc rId="1309" sId="1" odxf="1" dxf="1" numFmtId="4">
    <oc r="M134">
      <v>4455.24</v>
    </oc>
    <nc r="M134">
      <v>4455.25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310" sId="1" odxf="1" dxf="1" numFmtId="4">
    <nc r="O133">
      <v>1522.09</v>
    </nc>
    <ndxf>
      <fill>
        <patternFill patternType="solid">
          <bgColor theme="0"/>
        </patternFill>
      </fill>
    </ndxf>
  </rcc>
  <rcc rId="1311" sId="1" odxf="1" dxf="1" numFmtId="4">
    <nc r="O134">
      <v>2413.3000000000002</v>
    </nc>
    <ndxf>
      <fill>
        <patternFill patternType="solid">
          <bgColor theme="0"/>
        </patternFill>
      </fill>
    </ndxf>
  </rcc>
  <rcc rId="1312" sId="1" odxf="1" dxf="1" numFmtId="4">
    <nc r="O135">
      <v>519.86</v>
    </nc>
    <ndxf>
      <fill>
        <patternFill patternType="none">
          <bgColor indexed="65"/>
        </patternFill>
      </fill>
    </ndxf>
  </rcc>
  <rcc rId="1313" sId="1" odxf="1" dxf="1" numFmtId="4">
    <nc r="P133">
      <v>32.07</v>
    </nc>
    <ndxf>
      <numFmt numFmtId="4" formatCode="#,##0.00"/>
      <fill>
        <patternFill patternType="solid">
          <bgColor theme="0"/>
        </patternFill>
      </fill>
      <alignment wrapText="1" readingOrder="0"/>
    </ndxf>
  </rcc>
  <rcc rId="1314" sId="1" odxf="1" dxf="1" numFmtId="4">
    <nc r="P134">
      <v>13</v>
    </nc>
    <ndxf>
      <numFmt numFmtId="4" formatCode="#,##0.00"/>
      <fill>
        <patternFill patternType="solid">
          <bgColor theme="0"/>
        </patternFill>
      </fill>
      <alignment wrapText="1" readingOrder="0"/>
    </ndxf>
  </rcc>
  <rcc rId="1315" sId="1" odxf="1" dxf="1" numFmtId="4">
    <nc r="P135">
      <v>24.12</v>
    </nc>
    <ndxf>
      <numFmt numFmtId="4" formatCode="#,##0.00"/>
      <alignment wrapText="1" readingOrder="0"/>
    </ndxf>
  </rcc>
</revisions>
</file>

<file path=xl/revisions/revisionLog4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127:M128">
    <dxf>
      <fill>
        <patternFill>
          <bgColor rgb="FFFFFF00"/>
        </patternFill>
      </fill>
    </dxf>
  </rfmt>
  <rfmt sheetId="1" sqref="D122:M123">
    <dxf>
      <fill>
        <patternFill>
          <bgColor rgb="FFFFFF00"/>
        </patternFill>
      </fill>
    </dxf>
  </rfmt>
  <rfmt sheetId="1" sqref="D105:M105">
    <dxf>
      <fill>
        <patternFill>
          <bgColor rgb="FFFFFF00"/>
        </patternFill>
      </fill>
    </dxf>
  </rfmt>
  <rcc rId="1316" sId="1" numFmtId="4">
    <oc r="I117">
      <v>0</v>
    </oc>
    <nc r="I117">
      <v>160.16</v>
    </nc>
  </rcc>
  <rcc rId="1317" sId="1">
    <oc r="D46">
      <f>D45/D44</f>
    </oc>
    <nc r="D46"/>
  </rcc>
  <rcc rId="1318" sId="1">
    <oc r="E46">
      <f>E45/E44</f>
    </oc>
    <nc r="E46"/>
  </rcc>
  <rcc rId="1319" sId="1">
    <oc r="F46">
      <f>F45/F44</f>
    </oc>
    <nc r="F46"/>
  </rcc>
  <rcc rId="1320" sId="1">
    <oc r="G46">
      <f>G45/G44</f>
    </oc>
    <nc r="G46"/>
  </rcc>
  <rcc rId="1321" sId="1">
    <oc r="H46">
      <f>H45/H44</f>
    </oc>
    <nc r="H46"/>
  </rcc>
  <rcc rId="1322" sId="1">
    <oc r="I46">
      <f>I45/I44</f>
    </oc>
    <nc r="I46"/>
  </rcc>
  <rcc rId="1323" sId="1">
    <oc r="J46">
      <f>J45/J44</f>
    </oc>
    <nc r="J46"/>
  </rcc>
  <rcc rId="1324" sId="1">
    <oc r="K46">
      <f>K45/K44</f>
    </oc>
    <nc r="K46"/>
  </rcc>
  <rcc rId="1325" sId="1">
    <oc r="L46">
      <f>L45/L44</f>
    </oc>
    <nc r="L46"/>
  </rcc>
  <rcc rId="1326" sId="1">
    <oc r="M46">
      <f>M45/M44</f>
    </oc>
    <nc r="M46"/>
  </rcc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cv guid="{05FBBA01-CF9B-4970-8163-8D059FAABF92}" action="add"/>
</revisions>
</file>

<file path=xl/revisions/revisionLog4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dn rId="0" localSheetId="1" customView="1" name="Z_05FBBA01_CF9B_4970_8163_8D059FAABF92_.wvu.FilterData" hidden="1" oldHidden="1">
    <formula>'расчет показателей'!$A$5:$Q$5</formula>
  </rdn>
  <rcv guid="{05FBBA01-CF9B-4970-8163-8D059FAABF92}" action="add"/>
</revisions>
</file>

<file path=xl/revisions/revisionLog4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41" sId="1" numFmtId="4">
    <oc r="P53">
      <v>3</v>
    </oc>
    <nc r="P53"/>
  </rcc>
  <rcc rId="1642" sId="1" numFmtId="4">
    <oc r="P54">
      <v>3</v>
    </oc>
    <nc r="P54"/>
  </rcc>
  <rcc rId="1643" sId="1" numFmtId="4">
    <oc r="P55">
      <v>5</v>
    </oc>
    <nc r="P55"/>
  </rcc>
  <rcc rId="1644" sId="1" numFmtId="4">
    <oc r="P56">
      <v>0</v>
    </oc>
    <nc r="P56"/>
  </rcc>
  <rcc rId="1645" sId="1" numFmtId="4">
    <oc r="P57">
      <v>3</v>
    </oc>
    <nc r="P57"/>
  </rcc>
  <rcc rId="1646" sId="1" numFmtId="4">
    <oc r="P58">
      <v>1</v>
    </oc>
    <nc r="P58"/>
  </rcc>
  <rcc rId="1647" sId="1" numFmtId="4">
    <oc r="P59">
      <v>5</v>
    </oc>
    <nc r="P59"/>
  </rcc>
  <rcc rId="1648" sId="1" numFmtId="4">
    <oc r="P60">
      <v>3</v>
    </oc>
    <nc r="P60"/>
  </rcc>
  <rcc rId="1649" sId="1" numFmtId="4">
    <oc r="P61">
      <v>1</v>
    </oc>
    <nc r="P61"/>
  </rcc>
  <rcc rId="1650" sId="1" numFmtId="4">
    <oc r="P62">
      <v>0</v>
    </oc>
    <nc r="P62"/>
  </rcc>
</revisions>
</file>

<file path=xl/revisions/revisionLog4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51" sId="1" numFmtId="4">
    <oc r="O122">
      <v>4</v>
    </oc>
    <nc r="O122"/>
  </rcc>
  <rcc rId="1652" sId="1" numFmtId="4">
    <oc r="O123">
      <v>284.10000000000002</v>
    </oc>
    <nc r="O123"/>
  </rcc>
  <rcc rId="1653" sId="1" numFmtId="4">
    <oc r="O124">
      <v>22</v>
    </oc>
    <nc r="O124"/>
  </rcc>
  <rcc rId="1654" sId="1" numFmtId="4">
    <oc r="O125">
      <v>112.3</v>
    </oc>
    <nc r="O125"/>
  </rcc>
  <rcc rId="1655" sId="1" numFmtId="4">
    <oc r="O126">
      <v>37228.269999999997</v>
    </oc>
    <nc r="O126"/>
  </rcc>
  <rcc rId="1656" sId="1" numFmtId="4">
    <oc r="O127">
      <v>13550.25</v>
    </oc>
    <nc r="O127"/>
  </rcc>
  <rcc rId="1657" sId="1" numFmtId="4">
    <oc r="O128">
      <v>4</v>
    </oc>
    <nc r="O128"/>
  </rcc>
  <rcc rId="1658" sId="1" numFmtId="4">
    <oc r="O129">
      <v>308602.23</v>
    </oc>
    <nc r="O129"/>
  </rcc>
  <rcc rId="1659" sId="1" numFmtId="4">
    <oc r="O130">
      <v>15892.9</v>
    </oc>
    <nc r="O130"/>
  </rcc>
  <rcc rId="1660" sId="1" numFmtId="4">
    <oc r="O131">
      <v>4</v>
    </oc>
    <nc r="O131"/>
  </rcc>
  <rcc rId="1661" sId="1" numFmtId="4">
    <oc r="O133">
      <v>1522.09</v>
    </oc>
    <nc r="O133"/>
  </rcc>
  <rcc rId="1662" sId="1" numFmtId="4">
    <oc r="P133">
      <v>32.07</v>
    </oc>
    <nc r="P133"/>
  </rcc>
  <rcc rId="1663" sId="1" numFmtId="4">
    <oc r="O134">
      <v>2413.3000000000002</v>
    </oc>
    <nc r="O134"/>
  </rcc>
  <rcc rId="1664" sId="1" numFmtId="4">
    <oc r="P134">
      <v>13</v>
    </oc>
    <nc r="P134"/>
  </rcc>
  <rcc rId="1665" sId="1" numFmtId="4">
    <oc r="O135">
      <v>519.86</v>
    </oc>
    <nc r="O135"/>
  </rcc>
  <rcc rId="1666" sId="1" numFmtId="4">
    <oc r="P135">
      <v>24.12</v>
    </oc>
    <nc r="P135"/>
  </rcc>
  <rcc rId="1667" sId="1">
    <oc r="D139">
      <f>D138+D119+D111+D95+D60+D21</f>
    </oc>
    <nc r="D139">
      <f>D138+D119+D111+D95+D60+D21</f>
    </nc>
  </rcc>
</revisions>
</file>

<file path=xl/revisions/revisionLog4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5FBBA01-CF9B-4970-8163-8D059FAABF92}" action="delete"/>
  <rdn rId="0" localSheetId="1" customView="1" name="Z_05FBBA01_CF9B_4970_8163_8D059FAABF92_.wvu.PrintArea" hidden="1" oldHidden="1">
    <formula>'расчет показателей'!$B$1:$M$142</formula>
    <oldFormula>'расчет показателей'!$B$1:$M$142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dn rId="0" localSheetId="1" customView="1" name="Z_05FBBA01_CF9B_4970_8163_8D059FAABF92_.wvu.FilterData" hidden="1" oldHidden="1">
    <formula>'расчет показателей'!$A$5:$Q$5</formula>
    <oldFormula>'расчет показателей'!$A$5:$Q$5</oldFormula>
  </rdn>
  <rcv guid="{05FBBA01-CF9B-4970-8163-8D059FAABF92}" action="add"/>
</revisions>
</file>

<file path=xl/revisions/revisionLog4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77" sId="1" numFmtId="4">
    <oc r="M127">
      <v>612.4</v>
    </oc>
    <nc r="M127">
      <v>612.36</v>
    </nc>
  </rcc>
  <rcv guid="{05FBBA01-CF9B-4970-8163-8D059FAABF92}" action="delete"/>
  <rdn rId="0" localSheetId="1" customView="1" name="Z_05FBBA01_CF9B_4970_8163_8D059FAABF92_.wvu.PrintArea" hidden="1" oldHidden="1">
    <formula>'расчет показателей'!$B$1:$M$142</formula>
    <oldFormula>'расчет показателей'!$B$1:$M$142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dn rId="0" localSheetId="1" customView="1" name="Z_05FBBA01_CF9B_4970_8163_8D059FAABF92_.wvu.FilterData" hidden="1" oldHidden="1">
    <formula>'расчет показателей'!$A$5:$Q$5</formula>
    <oldFormula>'расчет показателей'!$A$5:$Q$5</oldFormula>
  </rdn>
  <rcv guid="{05FBBA01-CF9B-4970-8163-8D059FAABF92}" action="add"/>
</revisions>
</file>

<file path=xl/revisions/revisionLog4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19" sId="1">
    <oc r="O8">
      <f>M8/N8*100</f>
    </oc>
    <nc r="O8"/>
  </rcc>
  <rcc rId="1720" sId="1" numFmtId="4">
    <oc r="P8">
      <v>2295452.96</v>
    </oc>
    <nc r="P8"/>
  </rcc>
  <rcc rId="1721" sId="1" numFmtId="4">
    <oc r="Q8">
      <v>2295452.96</v>
    </oc>
    <nc r="Q8"/>
  </rcc>
  <rcc rId="1722" sId="1">
    <oc r="O9">
      <f>M9/N9*100</f>
    </oc>
    <nc r="O9"/>
  </rcc>
  <rcc rId="1723" sId="1" numFmtId="4">
    <oc r="P9">
      <v>537039.76</v>
    </oc>
    <nc r="P9"/>
  </rcc>
  <rcc rId="1724" sId="1" numFmtId="4">
    <oc r="Q9">
      <v>537039.76</v>
    </oc>
    <nc r="Q9"/>
  </rcc>
  <rcc rId="1725" sId="1">
    <oc r="O10">
      <f>M10/N10*100</f>
    </oc>
    <nc r="O10"/>
  </rcc>
  <rcc rId="1726" sId="1" numFmtId="4">
    <oc r="P10">
      <v>486757.04</v>
    </oc>
    <nc r="P10"/>
  </rcc>
  <rcc rId="1727" sId="1" numFmtId="4">
    <oc r="Q10">
      <v>486757.04</v>
    </oc>
    <nc r="Q10"/>
  </rcc>
  <rcc rId="1728" sId="1">
    <oc r="O11">
      <f>M11/N11*100</f>
    </oc>
    <nc r="O11"/>
  </rcc>
  <rcc rId="1729" sId="1" numFmtId="4">
    <oc r="P11">
      <v>416590.04</v>
    </oc>
    <nc r="P11"/>
  </rcc>
  <rcc rId="1730" sId="1" numFmtId="4">
    <oc r="Q11">
      <v>416590.04</v>
    </oc>
    <nc r="Q11"/>
  </rcc>
  <rcc rId="1731" sId="1">
    <oc r="O12">
      <f>M12/N12*100</f>
    </oc>
    <nc r="O12"/>
  </rcc>
  <rcc rId="1732" sId="1" numFmtId="4">
    <oc r="P12">
      <v>355496.49</v>
    </oc>
    <nc r="P12"/>
  </rcc>
  <rcc rId="1733" sId="1" numFmtId="4">
    <oc r="Q12">
      <v>355496.49</v>
    </oc>
    <nc r="Q12"/>
  </rcc>
  <rcc rId="1734" sId="1">
    <oc r="O13">
      <f>M13/N13*100</f>
    </oc>
    <nc r="O13"/>
  </rcc>
  <rcc rId="1735" sId="1" numFmtId="4">
    <oc r="P13">
      <v>82024.59</v>
    </oc>
    <nc r="P13"/>
  </rcc>
  <rcc rId="1736" sId="1" numFmtId="4">
    <oc r="Q13">
      <v>82024.59</v>
    </oc>
    <nc r="Q13"/>
  </rcc>
  <rcc rId="1737" sId="1">
    <oc r="O14">
      <f>M14/N14*100</f>
    </oc>
    <nc r="O14"/>
  </rcc>
  <rcc rId="1738" sId="1" numFmtId="4">
    <oc r="P14">
      <v>25774.26</v>
    </oc>
    <nc r="P14"/>
  </rcc>
  <rcc rId="1739" sId="1" numFmtId="4">
    <oc r="Q14">
      <v>25774.26</v>
    </oc>
    <nc r="Q14"/>
  </rcc>
  <rcc rId="1740" sId="1">
    <oc r="O15">
      <f>M15/N15*100</f>
    </oc>
    <nc r="O15"/>
  </rcc>
  <rcc rId="1741" sId="1" numFmtId="4">
    <oc r="P15">
      <v>50568.34</v>
    </oc>
    <nc r="P15"/>
  </rcc>
  <rcc rId="1742" sId="1">
    <oc r="Q15">
      <f>P15</f>
    </oc>
    <nc r="Q15"/>
  </rcc>
  <rcc rId="1743" sId="1">
    <oc r="O16">
      <f>M16/N16*100</f>
    </oc>
    <nc r="O16"/>
  </rcc>
  <rcc rId="1744" sId="1" numFmtId="4">
    <oc r="P16">
      <v>38770.699999999997</v>
    </oc>
    <nc r="P16"/>
  </rcc>
  <rcc rId="1745" sId="1" numFmtId="4">
    <oc r="Q16">
      <v>50568.34</v>
    </oc>
    <nc r="Q16"/>
  </rcc>
  <rcc rId="1746" sId="1">
    <oc r="O17">
      <f>M17/N17*100</f>
    </oc>
    <nc r="O17"/>
  </rcc>
  <rcc rId="1747" sId="1" numFmtId="4">
    <oc r="P17">
      <v>38770.699999999997</v>
    </oc>
    <nc r="P17"/>
  </rcc>
  <rcc rId="1748" sId="1" numFmtId="4">
    <oc r="Q17">
      <v>38770.699999999997</v>
    </oc>
    <nc r="Q17"/>
  </rcc>
  <rcc rId="1749" sId="1">
    <oc r="C139" t="inlineStr">
      <is>
        <t xml:space="preserve">Итоговая оценка качества финансового менеджмента (Е) </t>
      </is>
    </oc>
    <nc r="C139" t="inlineStr">
      <is>
        <t>Итоговая оценка качества финансового менеджмента</t>
      </is>
    </nc>
  </rcc>
  <rfmt sheetId="1" sqref="D106">
    <dxf>
      <numFmt numFmtId="166" formatCode="0.0%"/>
    </dxf>
  </rfmt>
  <rfmt sheetId="1" sqref="E106:M106">
    <dxf>
      <numFmt numFmtId="166" formatCode="0.0%"/>
    </dxf>
  </rfmt>
  <rcc rId="1750" sId="1">
    <nc r="M106">
      <f>M104/M105</f>
    </nc>
  </rcc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показателей'!$B$1:$M$142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dn rId="0" localSheetId="1" customView="1" name="Z_05FBBA01_CF9B_4970_8163_8D059FAABF92_.wvu.FilterData" hidden="1" oldHidden="1">
    <formula>'расчет показателей'!$A$5:$Q$5</formula>
    <oldFormula>'расчет показателей'!$A$5:$Q$5</oldFormula>
  </rdn>
  <rcv guid="{05FBBA01-CF9B-4970-8163-8D059FAABF92}" action="add"/>
</revisions>
</file>

<file path=xl/revisions/revisionLog4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O122" start="0" length="0">
    <dxf>
      <numFmt numFmtId="4" formatCode="#,##0.00"/>
    </dxf>
  </rfmt>
  <rfmt sheetId="1" sqref="O124" start="0" length="0">
    <dxf>
      <numFmt numFmtId="4" formatCode="#,##0.00"/>
    </dxf>
  </rfmt>
  <rfmt sheetId="1" sqref="O125" start="0" length="0">
    <dxf>
      <numFmt numFmtId="4" formatCode="#,##0.00"/>
      <fill>
        <patternFill patternType="none">
          <bgColor indexed="65"/>
        </patternFill>
      </fill>
    </dxf>
  </rfmt>
  <rfmt sheetId="1" sqref="O126" start="0" length="0">
    <dxf>
      <numFmt numFmtId="4" formatCode="#,##0.00"/>
      <fill>
        <patternFill patternType="none">
          <bgColor indexed="65"/>
        </patternFill>
      </fill>
    </dxf>
  </rfmt>
  <rfmt sheetId="1" sqref="O128" start="0" length="0">
    <dxf>
      <numFmt numFmtId="4" formatCode="#,##0.00"/>
    </dxf>
  </rfmt>
  <rfmt sheetId="1" sqref="O129" start="0" length="0">
    <dxf>
      <numFmt numFmtId="4" formatCode="#,##0.00"/>
    </dxf>
  </rfmt>
  <rfmt sheetId="1" sqref="O130" start="0" length="0">
    <dxf>
      <numFmt numFmtId="4" formatCode="#,##0.00"/>
    </dxf>
  </rfmt>
  <rfmt sheetId="1" sqref="O131" start="0" length="0">
    <dxf>
      <numFmt numFmtId="4" formatCode="#,##0.00"/>
    </dxf>
  </rfmt>
  <rfmt sheetId="1" sqref="P122" start="0" length="0">
    <dxf>
      <font>
        <sz val="12"/>
        <color theme="1"/>
        <name val="Times New Roman"/>
        <scheme val="none"/>
      </font>
      <numFmt numFmtId="4" formatCode="#,##0.0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23" start="0" length="0">
    <dxf>
      <font>
        <sz val="12"/>
        <color theme="1"/>
        <name val="Times New Roman"/>
        <scheme val="none"/>
      </font>
      <numFmt numFmtId="4" formatCode="#,##0.0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24" start="0" length="0">
    <dxf>
      <font>
        <sz val="12"/>
        <color theme="1"/>
        <name val="Times New Roman"/>
        <scheme val="none"/>
      </font>
      <numFmt numFmtId="4" formatCode="#,##0.0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25" start="0" length="0">
    <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26" start="0" length="0">
    <dxf>
      <font>
        <sz val="12"/>
        <color theme="1"/>
        <name val="Times New Roman"/>
        <scheme val="none"/>
      </font>
      <numFmt numFmtId="4" formatCode="#,##0.00"/>
      <fill>
        <patternFill patternType="none">
          <bgColor indexed="65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27" start="0" length="0">
    <dxf>
      <font>
        <sz val="12"/>
        <color auto="1"/>
        <name val="Times New Roman"/>
        <scheme val="none"/>
      </font>
      <numFmt numFmtId="4" formatCode="#,##0.0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28" start="0" length="0">
    <dxf>
      <font>
        <sz val="12"/>
        <color theme="1"/>
        <name val="Times New Roman"/>
        <scheme val="none"/>
      </font>
      <numFmt numFmtId="4" formatCode="#,##0.0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29" start="0" length="0">
    <dxf>
      <font>
        <sz val="12"/>
        <color theme="1"/>
        <name val="Times New Roman"/>
        <scheme val="none"/>
      </font>
      <numFmt numFmtId="4" formatCode="#,##0.0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30" start="0" length="0">
    <dxf>
      <font>
        <sz val="12"/>
        <color theme="1"/>
        <name val="Times New Roman"/>
        <scheme val="none"/>
      </font>
      <numFmt numFmtId="4" formatCode="#,##0.0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P131" start="0" length="0">
    <dxf>
      <font>
        <sz val="12"/>
        <color theme="1"/>
        <name val="Times New Roman"/>
        <scheme val="none"/>
      </font>
      <numFmt numFmtId="4" formatCode="#,##0.0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D124">
    <dxf>
      <numFmt numFmtId="166" formatCode="0.0%"/>
    </dxf>
  </rfmt>
  <rcc rId="1755" sId="1" odxf="1" dxf="1">
    <oc r="E124">
      <f>E122/E123</f>
    </oc>
    <nc r="E124">
      <f>E122/E123</f>
    </nc>
    <odxf>
      <numFmt numFmtId="14" formatCode="0.00%"/>
    </odxf>
    <ndxf>
      <numFmt numFmtId="166" formatCode="0.0%"/>
    </ndxf>
  </rcc>
  <rcc rId="1756" sId="1" odxf="1" dxf="1">
    <oc r="F124">
      <f>F122/F123</f>
    </oc>
    <nc r="F124">
      <f>F122/F123</f>
    </nc>
    <odxf>
      <numFmt numFmtId="14" formatCode="0.00%"/>
    </odxf>
    <ndxf>
      <numFmt numFmtId="166" formatCode="0.0%"/>
    </ndxf>
  </rcc>
  <rcc rId="1757" sId="1" odxf="1" dxf="1">
    <oc r="G124">
      <f>G122/G123</f>
    </oc>
    <nc r="G124">
      <f>G122/G123</f>
    </nc>
    <odxf>
      <numFmt numFmtId="14" formatCode="0.00%"/>
    </odxf>
    <ndxf>
      <numFmt numFmtId="166" formatCode="0.0%"/>
    </ndxf>
  </rcc>
  <rcc rId="1758" sId="1" odxf="1" dxf="1">
    <oc r="H124">
      <f>H122/H123</f>
    </oc>
    <nc r="H124">
      <f>H122/H123</f>
    </nc>
    <odxf>
      <numFmt numFmtId="14" formatCode="0.00%"/>
      <fill>
        <patternFill patternType="none">
          <bgColor indexed="65"/>
        </patternFill>
      </fill>
    </odxf>
    <ndxf>
      <numFmt numFmtId="166" formatCode="0.0%"/>
      <fill>
        <patternFill patternType="solid">
          <bgColor theme="0"/>
        </patternFill>
      </fill>
    </ndxf>
  </rcc>
  <rcc rId="1759" sId="1" odxf="1" dxf="1">
    <oc r="I124">
      <f>I122/I123</f>
    </oc>
    <nc r="I124">
      <f>I122/I123</f>
    </nc>
    <odxf>
      <numFmt numFmtId="14" formatCode="0.00%"/>
    </odxf>
    <ndxf>
      <numFmt numFmtId="166" formatCode="0.0%"/>
    </ndxf>
  </rcc>
  <rcc rId="1760" sId="1" odxf="1" dxf="1">
    <oc r="J124">
      <f>J122/J123</f>
    </oc>
    <nc r="J124">
      <f>J122/J123</f>
    </nc>
    <odxf>
      <numFmt numFmtId="14" formatCode="0.00%"/>
    </odxf>
    <ndxf>
      <numFmt numFmtId="166" formatCode="0.0%"/>
    </ndxf>
  </rcc>
  <rcc rId="1761" sId="1">
    <oc r="K124">
      <f>K122/K123</f>
    </oc>
    <nc r="K124">
      <f>K122/K123</f>
    </nc>
  </rcc>
  <rcc rId="1762" sId="1" odxf="1" dxf="1">
    <oc r="L124">
      <f>L122/L123</f>
    </oc>
    <nc r="L124">
      <f>L122/L123</f>
    </nc>
    <odxf>
      <numFmt numFmtId="14" formatCode="0.00%"/>
    </odxf>
    <ndxf>
      <numFmt numFmtId="166" formatCode="0.0%"/>
    </ndxf>
  </rcc>
  <rcc rId="1763" sId="1" odxf="1" dxf="1">
    <oc r="M124">
      <f>M122/M123</f>
    </oc>
    <nc r="M124">
      <f>M122/M123</f>
    </nc>
    <odxf>
      <numFmt numFmtId="14" formatCode="0.00%"/>
    </odxf>
    <ndxf>
      <numFmt numFmtId="166" formatCode="0.0%"/>
    </ndxf>
  </rcc>
  <rcc rId="1764" sId="1" numFmtId="4">
    <nc r="O127">
      <v>13005</v>
    </nc>
  </rcc>
  <rcc rId="1765" sId="1" odxf="1" dxf="1" numFmtId="4">
    <nc r="O128">
      <v>210.9</v>
    </nc>
    <ndxf/>
  </rcc>
  <rcc rId="1766" sId="1" odxf="1" dxf="1">
    <nc r="O129">
      <f>1076.72</f>
    </nc>
    <ndxf>
      <alignment wrapText="1" readingOrder="0"/>
    </ndxf>
  </rcc>
  <rcc rId="1767" sId="1" odxf="1" dxf="1" numFmtId="4">
    <nc r="O130">
      <v>65603.69</v>
    </nc>
    <ndxf>
      <fill>
        <patternFill patternType="none">
          <bgColor indexed="65"/>
        </patternFill>
      </fill>
    </ndxf>
  </rcc>
  <rcc rId="1768" sId="1" odxf="1" dxf="1" numFmtId="4">
    <nc r="O131">
      <v>5328.64</v>
    </nc>
    <ndxf>
      <fill>
        <patternFill patternType="none">
          <bgColor indexed="65"/>
        </patternFill>
      </fill>
    </ndxf>
  </rcc>
  <rcc rId="1769" sId="1" odxf="1" dxf="1" numFmtId="4">
    <nc r="O132">
      <v>2851.38</v>
    </nc>
    <odxf>
      <font>
        <sz val="10"/>
        <color auto="1"/>
        <name val="Arial"/>
        <scheme val="none"/>
      </font>
      <numFmt numFmtId="0" formatCode="General"/>
      <alignment horizontal="general" wrapText="0" readingOrder="0"/>
      <border outline="0">
        <left/>
        <right/>
        <top/>
        <bottom/>
      </border>
    </odxf>
    <ndxf>
      <font>
        <sz val="12"/>
        <color theme="1"/>
        <name val="Times New Roman"/>
        <scheme val="none"/>
      </font>
      <numFmt numFmtId="4" formatCode="#,##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70" sId="1" numFmtId="4">
    <nc r="O133">
      <v>838</v>
    </nc>
  </rcc>
  <rcc rId="1771" sId="1" numFmtId="4">
    <nc r="O134">
      <v>83807.89</v>
    </nc>
  </rcc>
  <rcc rId="1772" sId="1" odxf="1" dxf="1" numFmtId="4">
    <nc r="O135">
      <v>4760.62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773" sId="1" odxf="1" dxf="1" numFmtId="4">
    <nc r="O136">
      <v>612.36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774" sId="1" odxf="1" dxf="1" numFmtId="4">
    <nc r="P127">
      <v>14385</v>
    </nc>
    <ndxf>
      <font>
        <sz val="12"/>
        <color theme="1"/>
        <name val="Times New Roman"/>
        <scheme val="none"/>
      </font>
    </ndxf>
  </rcc>
  <rcc rId="1775" sId="1" numFmtId="4">
    <nc r="P128">
      <v>1937.4</v>
    </nc>
  </rcc>
  <rcc rId="1776" sId="1">
    <nc r="P129">
      <f>1431.02</f>
    </nc>
  </rcc>
  <rcc rId="1777" sId="1" odxf="1" dxf="1" numFmtId="4">
    <nc r="P130">
      <v>161418.6</v>
    </nc>
    <ndxf>
      <fill>
        <patternFill patternType="none">
          <bgColor indexed="65"/>
        </patternFill>
      </fill>
    </ndxf>
  </rcc>
  <rcc rId="1778" sId="1" odxf="1" dxf="1" numFmtId="4">
    <nc r="P131">
      <v>13597.17</v>
    </nc>
    <ndxf>
      <fill>
        <patternFill patternType="none">
          <bgColor indexed="65"/>
        </patternFill>
      </fill>
    </ndxf>
  </rcc>
  <rcc rId="1779" sId="1" odxf="1" dxf="1" numFmtId="4">
    <nc r="P132">
      <v>10669.85</v>
    </nc>
    <odxf>
      <font>
        <sz val="10"/>
        <color auto="1"/>
        <name val="Arial"/>
        <scheme val="none"/>
      </font>
      <numFmt numFmtId="0" formatCode="General"/>
      <alignment horizontal="general" readingOrder="0"/>
      <border outline="0">
        <left/>
        <right/>
        <top/>
        <bottom/>
      </border>
    </odxf>
    <ndxf>
      <font>
        <sz val="12"/>
        <color auto="1"/>
        <name val="Times New Roman"/>
        <scheme val="none"/>
      </font>
      <numFmt numFmtId="4" formatCode="#,##0.00"/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80" sId="1" odxf="1" dxf="1" numFmtId="4">
    <nc r="P133">
      <v>997.09</v>
    </nc>
    <odxf>
      <alignment wrapText="1" readingOrder="0"/>
    </odxf>
    <ndxf>
      <alignment wrapText="0" readingOrder="0"/>
    </ndxf>
  </rcc>
  <rcc rId="1781" sId="1" odxf="1" dxf="1" numFmtId="4">
    <nc r="P134">
      <v>308602.23</v>
    </nc>
    <odxf>
      <alignment wrapText="1" readingOrder="0"/>
    </odxf>
    <ndxf>
      <alignment wrapText="0" readingOrder="0"/>
    </ndxf>
  </rcc>
  <rcc rId="1782" sId="1" odxf="1" dxf="1" numFmtId="4">
    <nc r="P135">
      <v>14358.19</v>
    </nc>
    <odxf>
      <fill>
        <patternFill patternType="none">
          <bgColor indexed="65"/>
        </patternFill>
      </fill>
      <alignment wrapText="1" readingOrder="0"/>
    </odxf>
    <ndxf>
      <fill>
        <patternFill patternType="solid">
          <bgColor theme="0"/>
        </patternFill>
      </fill>
      <alignment wrapText="0" readingOrder="0"/>
    </ndxf>
  </rcc>
  <rcc rId="1783" sId="1" odxf="1" dxf="1" numFmtId="4">
    <nc r="P136">
      <v>1136.1500000000001</v>
    </nc>
    <odxf>
      <numFmt numFmtId="14" formatCode="0.00%"/>
      <fill>
        <patternFill patternType="none">
          <bgColor indexed="65"/>
        </patternFill>
      </fill>
    </odxf>
    <ndxf>
      <numFmt numFmtId="4" formatCode="#,##0.00"/>
      <fill>
        <patternFill patternType="solid">
          <bgColor theme="0"/>
        </patternFill>
      </fill>
    </ndxf>
  </rcc>
  <rcc rId="1784" sId="1" odxf="1" dxf="1">
    <oc r="J79">
      <v>1</v>
    </oc>
    <nc r="J79" t="inlineStr">
      <is>
        <t xml:space="preserve"> -</t>
      </is>
    </nc>
    <ndxf>
      <font>
        <b/>
        <sz val="12"/>
        <color theme="1"/>
        <name val="Times New Roman"/>
        <scheme val="none"/>
      </font>
    </ndxf>
  </rcc>
  <rcc rId="1785" sId="1" odxf="1" dxf="1">
    <oc r="J80">
      <v>1</v>
    </oc>
    <nc r="J80" t="inlineStr">
      <is>
        <t xml:space="preserve"> -</t>
      </is>
    </nc>
    <odxf>
      <font>
        <b val="0"/>
        <sz val="12"/>
        <color theme="1"/>
        <name val="Times New Roman"/>
        <scheme val="none"/>
      </font>
    </odxf>
    <ndxf>
      <font>
        <b/>
        <sz val="12"/>
        <color theme="1"/>
        <name val="Times New Roman"/>
        <scheme val="none"/>
      </font>
    </ndxf>
  </rcc>
  <rcc rId="1786" sId="1" odxf="1" dxf="1">
    <oc r="J81">
      <f>J79/J80*100</f>
    </oc>
    <nc r="J81" t="inlineStr">
      <is>
        <t xml:space="preserve"> -</t>
      </is>
    </nc>
    <odxf>
      <font>
        <b val="0"/>
        <sz val="12"/>
        <color theme="1"/>
        <name val="Times New Roman"/>
        <scheme val="none"/>
      </font>
      <numFmt numFmtId="1" formatCode="0"/>
      <fill>
        <patternFill patternType="none">
          <bgColor indexed="65"/>
        </patternFill>
      </fill>
    </odxf>
    <ndxf>
      <font>
        <b/>
        <sz val="12"/>
        <color theme="1"/>
        <name val="Times New Roman"/>
        <scheme val="none"/>
      </font>
      <numFmt numFmtId="0" formatCode="General"/>
      <fill>
        <patternFill patternType="solid">
          <bgColor theme="0"/>
        </patternFill>
      </fill>
    </ndxf>
  </rcc>
  <rcc rId="1787" sId="1" odxf="1" dxf="1">
    <oc r="J82">
      <v>5</v>
    </oc>
    <nc r="J82">
      <v>0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v guid="{05FBBA01-CF9B-4970-8163-8D059FAABF92}" action="delete"/>
  <rdn rId="0" localSheetId="1" customView="1" name="Z_05FBBA01_CF9B_4970_8163_8D059FAABF92_.wvu.PrintArea" hidden="1" oldHidden="1">
    <formula>'расчет показателей'!$B$1:$M$141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dn rId="0" localSheetId="1" customView="1" name="Z_05FBBA01_CF9B_4970_8163_8D059FAABF92_.wvu.FilterData" hidden="1" oldHidden="1">
    <formula>'расчет показателей'!$A$5:$Q$5</formula>
    <oldFormula>'расчет показателей'!$A$5:$Q$5</oldFormula>
  </rdn>
  <rcv guid="{05FBBA01-CF9B-4970-8163-8D059FAABF92}" action="add"/>
</revisions>
</file>

<file path=xl/revisions/revisionLog4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01" sId="1" odxf="1" dxf="1">
    <nc r="N122">
      <f>M122-M123</f>
    </nc>
    <odxf>
      <numFmt numFmtId="0" formatCode="General"/>
    </odxf>
    <ndxf>
      <numFmt numFmtId="4" formatCode="#,##0.00"/>
    </ndxf>
  </rcc>
  <rcv guid="{05FBBA01-CF9B-4970-8163-8D059FAABF92}" action="delete"/>
  <rdn rId="0" localSheetId="1" customView="1" name="Z_05FBBA01_CF9B_4970_8163_8D059FAABF92_.wvu.PrintArea" hidden="1" oldHidden="1">
    <formula>'расчет показателей'!$B$1:$M$141</formula>
    <oldFormula>'расчет показателей'!$B$1:$M$141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dn rId="0" localSheetId="1" customView="1" name="Z_05FBBA01_CF9B_4970_8163_8D059FAABF92_.wvu.FilterData" hidden="1" oldHidden="1">
    <formula>'расчет показателей'!$A$5:$Q$5</formula>
    <oldFormula>'расчет показателей'!$A$5:$Q$5</oldFormula>
  </rdn>
  <rcv guid="{05FBBA01-CF9B-4970-8163-8D059FAABF92}" action="add"/>
</revisions>
</file>

<file path=xl/revisions/revisionLog4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показателей'!$B$1:$M$141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dn rId="0" localSheetId="1" customView="1" name="Z_05FBBA01_CF9B_4970_8163_8D059FAABF92_.wvu.FilterData" hidden="1" oldHidden="1">
    <formula>'расчет показателей'!$A$5:$Q$5</formula>
    <oldFormula>'расчет показателей'!$A$5:$Q$5</oldFormula>
  </rdn>
  <rcv guid="{05FBBA01-CF9B-4970-8163-8D059FAABF92}" action="add"/>
</revisions>
</file>

<file path=xl/revisions/revisionLog5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32" sId="1" odxf="1" dxf="1" numFmtId="4">
    <nc r="O123">
      <v>14385</v>
    </nc>
    <odxf>
      <alignment wrapText="1" readingOrder="0"/>
    </odxf>
    <ndxf>
      <alignment wrapText="0" readingOrder="0"/>
    </ndxf>
  </rcc>
  <rcc rId="1833" sId="1" odxf="1" dxf="1" numFmtId="4">
    <nc r="O124">
      <v>1653.3</v>
    </nc>
    <odxf>
      <alignment wrapText="1" readingOrder="0"/>
    </odxf>
    <ndxf>
      <alignment wrapText="0" readingOrder="0"/>
    </ndxf>
  </rcc>
  <rcc rId="1834" sId="1" odxf="1" dxf="1" numFmtId="4">
    <nc r="O125">
      <v>4227.76</v>
    </nc>
    <odxf>
      <fill>
        <patternFill patternType="none">
          <bgColor indexed="65"/>
        </patternFill>
      </fill>
      <alignment wrapText="1" readingOrder="0"/>
    </odxf>
    <ndxf>
      <fill>
        <patternFill patternType="solid">
          <bgColor theme="0"/>
        </patternFill>
      </fill>
      <alignment wrapText="0" readingOrder="0"/>
    </ndxf>
  </rcc>
  <rcc rId="1835" sId="1" odxf="1" dxf="1" numFmtId="4">
    <nc r="O126">
      <v>161418.6</v>
    </nc>
    <odxf>
      <alignment wrapText="1" readingOrder="0"/>
    </odxf>
    <ndxf>
      <alignment wrapText="0" readingOrder="0"/>
    </ndxf>
  </rcc>
  <rcc rId="1836" sId="1" odxf="1" dxf="1" numFmtId="4">
    <oc r="O127">
      <v>13005</v>
    </oc>
    <nc r="O127">
      <v>47839.57</v>
    </nc>
    <odxf>
      <fill>
        <patternFill patternType="solid">
          <bgColor theme="0"/>
        </patternFill>
      </fill>
      <alignment wrapText="1" readingOrder="0"/>
    </odxf>
    <ndxf>
      <fill>
        <patternFill patternType="none">
          <bgColor indexed="65"/>
        </patternFill>
      </fill>
      <alignment wrapText="0" readingOrder="0"/>
    </ndxf>
  </rcc>
  <rcc rId="1837" sId="1" odxf="1" dxf="1" numFmtId="4">
    <oc r="O128">
      <v>210.9</v>
    </oc>
    <nc r="O128">
      <v>29224.94</v>
    </nc>
    <odxf>
      <alignment wrapText="1" readingOrder="0"/>
    </odxf>
    <ndxf>
      <alignment wrapText="0" readingOrder="0"/>
    </ndxf>
  </rcc>
  <rcc rId="1838" sId="1" odxf="1" dxf="1" numFmtId="4">
    <oc r="O129">
      <f>1076.72</f>
    </oc>
    <nc r="O129">
      <v>997.09</v>
    </nc>
    <odxf/>
    <ndxf/>
  </rcc>
  <rcc rId="1839" sId="1" odxf="1" dxf="1" numFmtId="4">
    <oc r="O130">
      <v>65603.69</v>
    </oc>
    <nc r="O130">
      <v>326761.92</v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840" sId="1" odxf="1" dxf="1" numFmtId="4">
    <oc r="O131">
      <v>5328.64</v>
    </oc>
    <nc r="O131">
      <v>18986.68</v>
    </nc>
    <odxf>
      <fill>
        <patternFill patternType="none">
          <bgColor indexed="65"/>
        </patternFill>
      </fill>
      <alignment wrapText="1" readingOrder="0"/>
    </odxf>
    <ndxf>
      <fill>
        <patternFill patternType="solid">
          <bgColor theme="0"/>
        </patternFill>
      </fill>
      <alignment wrapText="0" readingOrder="0"/>
    </ndxf>
  </rcc>
  <rcc rId="1841" sId="1" odxf="1" dxf="1" numFmtId="4">
    <oc r="O132">
      <v>2851.38</v>
    </oc>
    <nc r="O132">
      <v>19855.47</v>
    </nc>
    <odxf/>
    <ndxf/>
  </rcc>
  <rcc rId="1842" sId="1" numFmtId="4">
    <oc r="O133">
      <v>838</v>
    </oc>
    <nc r="O133"/>
  </rcc>
  <rcc rId="1843" sId="1" numFmtId="4">
    <oc r="P133">
      <v>997.09</v>
    </oc>
    <nc r="P133"/>
  </rcc>
  <rcc rId="1844" sId="1" numFmtId="4">
    <oc r="O134">
      <v>83807.89</v>
    </oc>
    <nc r="O134"/>
  </rcc>
  <rcc rId="1845" sId="1" numFmtId="4">
    <oc r="P134">
      <v>308602.23</v>
    </oc>
    <nc r="P134"/>
  </rcc>
  <rcc rId="1846" sId="1" numFmtId="4">
    <oc r="O135">
      <v>4760.62</v>
    </oc>
    <nc r="O135"/>
  </rcc>
  <rcc rId="1847" sId="1" numFmtId="4">
    <oc r="P135">
      <v>14358.19</v>
    </oc>
    <nc r="P135"/>
  </rcc>
  <rcc rId="1848" sId="1" numFmtId="4">
    <oc r="O136">
      <v>612.36</v>
    </oc>
    <nc r="O136"/>
  </rcc>
  <rcc rId="1849" sId="1" numFmtId="4">
    <oc r="P136">
      <v>1136.1500000000001</v>
    </oc>
    <nc r="P136"/>
  </rcc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dn rId="0" localSheetId="1" customView="1" name="Z_05FBBA01_CF9B_4970_8163_8D059FAABF92_.wvu.FilterData" hidden="1" oldHidden="1">
    <formula>'расчет показателей'!$A$5:$Q$5</formula>
    <oldFormula>'расчет показателей'!$A$5:$Q$5</oldFormula>
  </rdn>
  <rcv guid="{05FBBA01-CF9B-4970-8163-8D059FAABF92}" action="add"/>
</revisions>
</file>

<file path=xl/revisions/revisionLog5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54" sId="1" odxf="1" dxf="1">
    <oc r="H92">
      <v>0</v>
    </oc>
    <nc r="H92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  <rcc rId="1855" sId="1" odxf="1" dxf="1">
    <oc r="I92">
      <v>0</v>
    </oc>
    <nc r="I92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  <rcc rId="1856" sId="1" odxf="1" dxf="1">
    <oc r="J92">
      <v>0</v>
    </oc>
    <nc r="J92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  <rcc rId="1857" sId="1" odxf="1" dxf="1">
    <oc r="K92">
      <v>0</v>
    </oc>
    <nc r="K92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  <rcc rId="1858" sId="1" odxf="1" dxf="1">
    <oc r="L92">
      <v>0</v>
    </oc>
    <nc r="L92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  <rcc rId="1859" sId="1" odxf="1" dxf="1">
    <oc r="M92">
      <v>0</v>
    </oc>
    <nc r="M92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  <rcc rId="1860" sId="1" odxf="1" dxf="1">
    <oc r="M93">
      <v>0</v>
    </oc>
    <nc r="M93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  <rcc rId="1861" sId="1" odxf="1" dxf="1">
    <oc r="L93">
      <v>0</v>
    </oc>
    <nc r="L93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  <rcc rId="1862" sId="1" odxf="1" dxf="1">
    <oc r="K93">
      <v>0</v>
    </oc>
    <nc r="K93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  <rcc rId="1863" sId="1" odxf="1" dxf="1">
    <oc r="J93">
      <v>0</v>
    </oc>
    <nc r="J93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  <rcc rId="1864" sId="1" odxf="1" dxf="1">
    <oc r="I93">
      <v>0</v>
    </oc>
    <nc r="I93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  <rcc rId="1865" sId="1" odxf="1" dxf="1">
    <oc r="H93">
      <v>0</v>
    </oc>
    <nc r="H93" t="inlineStr">
      <is>
        <t>-</t>
      </is>
    </nc>
    <odxf>
      <numFmt numFmtId="1" formatCode="0"/>
      <fill>
        <patternFill patternType="solid">
          <bgColor theme="0"/>
        </patternFill>
      </fill>
    </odxf>
    <ndxf>
      <numFmt numFmtId="0" formatCode="General"/>
      <fill>
        <patternFill patternType="none">
          <bgColor indexed="65"/>
        </patternFill>
      </fill>
    </ndxf>
  </rcc>
</revisions>
</file>

<file path=xl/revisions/revisionLog5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dn rId="0" localSheetId="1" customView="1" name="Z_05FBBA01_CF9B_4970_8163_8D059FAABF92_.wvu.FilterData" hidden="1" oldHidden="1">
    <formula>'расчет показателей'!$A$5:$Q$5</formula>
    <oldFormula>'расчет показателей'!$A$5:$Q$5</oldFormula>
  </rdn>
  <rcv guid="{05FBBA01-CF9B-4970-8163-8D059FAABF92}" action="add"/>
</revisions>
</file>

<file path=xl/revisions/revisionLog5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5FBBA01-CF9B-4970-8163-8D059FAABF92}" action="delete"/>
  <rdn rId="0" localSheetId="1" customView="1" name="Z_05FBBA01_CF9B_4970_8163_8D059FAABF92_.wvu.PrintArea" hidden="1" oldHidden="1">
    <formula>'расчет показателей'!$B$1:$M$139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dn rId="0" localSheetId="1" customView="1" name="Z_05FBBA01_CF9B_4970_8163_8D059FAABF92_.wvu.FilterData" hidden="1" oldHidden="1">
    <formula>'расчет показателей'!$A$5:$Q$5</formula>
    <oldFormula>'расчет показателей'!$A$5:$Q$5</oldFormula>
  </rdn>
  <rcv guid="{05FBBA01-CF9B-4970-8163-8D059FAABF92}" action="add"/>
</revisions>
</file>

<file path=xl/revisions/revisionLog5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1874" sId="1" ref="N1:N1048576" action="deleteCol">
    <undo index="0" exp="area" ref3D="1" dr="$A$4:$XFD$5" dn="Заголовки_для_печати" sId="1"/>
    <undo index="0" exp="area" ref3D="1" dr="$A$4:$XFD$4" dn="Z_FBAF5147_4C9A_47FA_80C4_E791A762535F_.wvu.PrintTitles" sId="1"/>
    <undo index="0" exp="area" ref3D="1" dr="$A$4:$XFD$4" dn="Z_FA17A1D0_3362_4D03_A9AF_7D879C1500B2_.wvu.PrintTitles" sId="1"/>
    <undo index="0" exp="area" ref3D="1" dr="$A$4:$XFD$4" dn="Z_F2EF3A5B_D6E5_4AE7_A40A_01D9704610D0_.wvu.PrintTitles" sId="1"/>
    <undo index="0" exp="area" ref3D="1" dr="$A$4:$XFD$4" dn="Z_E8023456_A14D_404E_94B3_BAD76B20BE81_.wvu.PrintTitles" sId="1"/>
    <undo index="0" exp="area" ref3D="1" dr="$A$4:$XFD$4" dn="Z_D0B9F0E6_D309_4B08_946C_D3BFB15AA1C0_.wvu.PrintTitles" sId="1"/>
    <undo index="0" exp="area" ref3D="1" dr="$A$4:$XFD$5" dn="Z_BC66424F_7557_41CC_91E7_CE47C12932B4_.wvu.PrintTitles" sId="1"/>
    <undo index="0" exp="area" ref3D="1" dr="$A$4:$XFD$4" dn="Z_AE62AB75_5C3F_493C_A5FE_118C9EAEEC6B_.wvu.PrintTitles" sId="1"/>
    <undo index="0" exp="area" ref3D="1" dr="$A$4:$XFD$4" dn="Z_ADDE3D89_A0C2_419D_9113_2B13B6FF1D78_.wvu.PrintTitles" sId="1"/>
    <undo index="0" exp="area" ref3D="1" dr="$A$4:$XFD$5" dn="Z_AC992A35_0F1D_49F8_B18D_056172A147FF_.wvu.PrintTitles" sId="1"/>
    <undo index="0" exp="area" ref3D="1" dr="$A$4:$XFD$4" dn="Z_A26E3A8C_99D3_41C4_8D26_5B8B1C2BFBC3_.wvu.PrintTitles" sId="1"/>
    <undo index="0" exp="area" ref3D="1" dr="$A$4:$XFD$4" dn="Z_A19AE8F5_9A61_46D8_86D2_E37C22CB5335_.wvu.PrintTitles" sId="1"/>
    <undo index="0" exp="area" ref3D="1" dr="$A$4:$XFD$4" dn="Z_9DC29FFA_E86F_4CDE_BB5A_4FB364921DDB_.wvu.PrintTitles" sId="1"/>
    <undo index="0" exp="area" ref3D="1" dr="$A$4:$XFD$4" dn="Z_94D0CC99_2338_40D3_AD38_9716A1D5B08F_.wvu.PrintTitles" sId="1"/>
    <undo index="0" exp="area" ref3D="1" dr="$A$4:$XFD$5" dn="Z_93DAE15D_5AB5_4A8F_B7B6_622C190FF562_.wvu.PrintTitles" sId="1"/>
    <undo index="0" exp="area" ref3D="1" dr="$A$4:$XFD$5" dn="Z_91725105_6813_4743_906F_2F079BE37104_.wvu.PrintTitles" sId="1"/>
    <undo index="0" exp="area" ref3D="1" dr="$A$4:$XFD$5" dn="Z_903374AF_E8D7_4191_9CE7_B0B71AE68B41_.wvu.PrintTitles" sId="1"/>
    <undo index="0" exp="area" ref3D="1" dr="$A$4:$XFD$5" dn="Z_8D69FC79_A59C_4BCA_9394_DF4079B4A0AE_.wvu.PrintTitles" sId="1"/>
    <undo index="0" exp="area" ref3D="1" dr="$A$4:$XFD$5" dn="Z_8C812597_ECE5_42DC_99FF_99B6BEA25BF4_.wvu.PrintTitles" sId="1"/>
    <undo index="0" exp="area" ref3D="1" dr="$A$4:$XFD$4" dn="Z_81001CE1_44EA_44BD_B003_9007732EE26A_.wvu.PrintTitles" sId="1"/>
    <undo index="0" exp="area" ref3D="1" dr="$A$4:$XFD$5" dn="Z_7EDE2257_86B0_4F19_A3FD_9F9F96AE97CC_.wvu.PrintTitles" sId="1"/>
    <undo index="0" exp="area" ref3D="1" dr="$A$4:$XFD$4" dn="Z_7686EE8C_3B7C_4C80_BBB5_BA204AF0E3D5_.wvu.PrintTitles" sId="1"/>
    <undo index="0" exp="area" ref3D="1" dr="$A$4:$XFD$4" dn="Z_610D9673_3FCB_43CB_AC0A_0E634877818E_.wvu.PrintTitles" sId="1"/>
    <undo index="0" exp="area" ref3D="1" dr="$A$4:$XFD$5" dn="Z_5FED9768_4FC5_4CE6_B17D_562AC1A239DD_.wvu.PrintTitles" sId="1"/>
    <undo index="0" exp="area" ref3D="1" dr="$A$4:$XFD$5" dn="Z_5E382737_190D_413F_8B00_6E0774A78621_.wvu.PrintTitles" sId="1"/>
    <undo index="0" exp="area" ref3D="1" dr="$A$4:$XFD$5" dn="Z_5220E8A5_06E0_4684_AC14_F50C5A958EB9_.wvu.PrintTitles" sId="1"/>
    <undo index="0" exp="area" ref3D="1" dr="$A$4:$XFD$5" dn="Z_47889950_1476_43FB_96B2_E20FF0535EE6_.wvu.PrintTitles" sId="1"/>
    <undo index="0" exp="area" ref3D="1" dr="$A$4:$XFD$4" dn="Z_3E3AC9F5_5CB4_40A1_A80B_A34428C98A7B_.wvu.PrintTitles" sId="1"/>
    <undo index="0" exp="area" ref3D="1" dr="$A$4:$XFD$4" dn="Z_306F3304_C964_4849_9870_E01DFAD710FD_.wvu.PrintTitles" sId="1"/>
    <undo index="0" exp="area" ref3D="1" dr="$A$4:$XFD$4" dn="Z_1D7572E2_CBE9_4796_9D20_5AF7A371ED3A_.wvu.PrintTitles" sId="1"/>
    <undo index="0" exp="area" ref3D="1" dr="$A$4:$XFD$5" dn="Z_0DE9F4A8_FDB5_4305_B1EF_C452A0DD9EC5_.wvu.PrintTitles" sId="1"/>
    <undo index="0" exp="area" ref3D="1" dr="$A$4:$XFD$5" dn="Z_05FBBA01_CF9B_4970_8163_8D059FAABF92_.wvu.PrintTitles" sId="1"/>
    <undo index="0" exp="area" ref3D="1" dr="$A$4:$XFD$5" dn="Z_9380B4D5_3D30_47C3_B3A4_FD838485764A_.wvu.PrintTitles" sId="1"/>
    <rfmt sheetId="1" xfDxf="1" sqref="N1:N1048576" start="0" length="0">
      <dxf>
        <font>
          <sz val="12"/>
          <name val="Times New Roman"/>
          <scheme val="none"/>
        </font>
        <fill>
          <patternFill patternType="solid">
            <bgColor theme="0"/>
          </patternFill>
        </fill>
        <alignment vertical="center" readingOrder="0"/>
      </dxf>
    </rfmt>
    <rfmt sheetId="1" sqref="N4" start="0" length="0">
      <dxf/>
    </rfmt>
    <rfmt sheetId="1" sqref="N5" start="0" length="0">
      <dxf>
        <font>
          <i/>
          <sz val="12"/>
          <name val="Times New Roman"/>
          <scheme val="none"/>
        </font>
      </dxf>
    </rfmt>
    <rfmt sheetId="1" sqref="N6" start="0" length="0">
      <dxf>
        <font>
          <i/>
          <sz val="12"/>
          <name val="Times New Roman"/>
          <scheme val="none"/>
        </font>
      </dxf>
    </rfmt>
    <rfmt sheetId="1" sqref="N7" start="0" length="0">
      <dxf>
        <font>
          <b/>
          <sz val="12"/>
          <name val="Times New Roman"/>
          <scheme val="none"/>
        </font>
      </dxf>
    </rfmt>
    <rfmt sheetId="1" sqref="N12" start="0" length="0">
      <dxf>
        <font>
          <b/>
          <sz val="12"/>
          <name val="Times New Roman"/>
          <scheme val="none"/>
        </font>
      </dxf>
    </rfmt>
    <rfmt sheetId="1" sqref="N15" start="0" length="0">
      <dxf>
        <font>
          <b/>
          <sz val="12"/>
          <name val="Times New Roman"/>
          <scheme val="none"/>
        </font>
      </dxf>
    </rfmt>
    <rfmt sheetId="1" sqref="N18" start="0" length="0">
      <dxf>
        <font>
          <b/>
          <sz val="12"/>
          <name val="Times New Roman"/>
          <scheme val="none"/>
        </font>
      </dxf>
    </rfmt>
    <rfmt sheetId="1" sqref="N19" start="0" length="0">
      <dxf>
        <font>
          <b/>
          <sz val="12"/>
          <name val="Times New Roman"/>
          <scheme val="none"/>
        </font>
      </dxf>
    </rfmt>
    <rfmt sheetId="1" sqref="N20" start="0" length="0">
      <dxf>
        <font>
          <b/>
          <sz val="12"/>
          <name val="Times New Roman"/>
          <scheme val="none"/>
        </font>
      </dxf>
    </rfmt>
    <rfmt sheetId="1" sqref="N21" start="0" length="0">
      <dxf>
        <font>
          <b/>
          <sz val="12"/>
          <name val="Times New Roman"/>
          <scheme val="none"/>
        </font>
      </dxf>
    </rfmt>
    <rfmt sheetId="1" sqref="N22" start="0" length="0">
      <dxf>
        <font>
          <b/>
          <sz val="12"/>
          <name val="Times New Roman"/>
          <scheme val="none"/>
        </font>
      </dxf>
    </rfmt>
    <rfmt sheetId="1" sqref="N23" start="0" length="0">
      <dxf>
        <font>
          <b/>
          <sz val="12"/>
          <name val="Times New Roman"/>
          <scheme val="none"/>
        </font>
      </dxf>
    </rfmt>
    <rcc rId="0" sId="1" dxf="1">
      <nc r="N25">
        <f>SUM(D25:M25)+40.23+8.95</f>
      </nc>
      <ndxf>
        <numFmt numFmtId="4" formatCode="#,##0.00"/>
      </ndxf>
    </rcc>
    <rfmt sheetId="1" sqref="N26" start="0" length="0">
      <dxf>
        <numFmt numFmtId="4" formatCode="#,##0.00"/>
      </dxf>
    </rfmt>
    <rfmt sheetId="1" sqref="N27" start="0" length="0">
      <dxf>
        <numFmt numFmtId="4" formatCode="#,##0.00"/>
      </dxf>
    </rfmt>
    <rfmt sheetId="1" sqref="N28" start="0" length="0">
      <dxf>
        <numFmt numFmtId="4" formatCode="#,##0.00"/>
      </dxf>
    </rfmt>
    <rfmt sheetId="1" sqref="N29" start="0" length="0">
      <dxf>
        <numFmt numFmtId="4" formatCode="#,##0.00"/>
      </dxf>
    </rfmt>
    <rcc rId="0" sId="1" dxf="1">
      <nc r="N30">
        <f>SUM(D30:M30)+40.23+8.95</f>
      </nc>
      <ndxf>
        <numFmt numFmtId="4" formatCode="#,##0.00"/>
      </ndxf>
    </rcc>
    <rfmt sheetId="1" sqref="N33" start="0" length="0">
      <dxf>
        <font>
          <b/>
          <sz val="12"/>
          <name val="Times New Roman"/>
          <scheme val="none"/>
        </font>
      </dxf>
    </rfmt>
    <rcc rId="0" sId="1" dxf="1">
      <nc r="N34">
        <f>SUM(D34:M34)</f>
      </nc>
      <ndxf>
        <numFmt numFmtId="4" formatCode="#,##0.00"/>
      </ndxf>
    </rcc>
    <rfmt sheetId="1" sqref="N38" start="0" length="0">
      <dxf>
        <font>
          <b/>
          <sz val="12"/>
          <name val="Times New Roman"/>
          <scheme val="none"/>
        </font>
      </dxf>
    </rfmt>
    <rcc rId="0" sId="1" dxf="1">
      <nc r="N39">
        <f>338370238.95/1000</f>
      </nc>
      <ndxf>
        <numFmt numFmtId="2" formatCode="0.00"/>
      </ndxf>
    </rcc>
    <rfmt sheetId="1" sqref="N43" start="0" length="0">
      <dxf>
        <font>
          <b/>
          <sz val="12"/>
          <name val="Times New Roman"/>
          <scheme val="none"/>
        </font>
      </dxf>
    </rfmt>
    <rfmt sheetId="1" sqref="N46" start="0" length="0">
      <dxf>
        <numFmt numFmtId="2" formatCode="0.00"/>
      </dxf>
    </rfmt>
    <rfmt sheetId="1" sqref="N47" start="0" length="0">
      <dxf>
        <font>
          <b/>
          <sz val="12"/>
          <name val="Times New Roman"/>
          <scheme val="none"/>
        </font>
      </dxf>
    </rfmt>
    <rfmt sheetId="1" sqref="N48" start="0" length="0">
      <dxf>
        <font>
          <b/>
          <sz val="12"/>
          <name val="Times New Roman"/>
          <scheme val="none"/>
        </font>
      </dxf>
    </rfmt>
    <rfmt sheetId="1" sqref="N50" start="0" length="0">
      <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1" start="0" length="0">
      <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2" start="0" length="0">
      <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3" start="0" length="0">
      <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4" start="0" length="0">
      <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5" start="0" length="0">
      <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6" start="0" length="0">
      <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7" start="0" length="0">
      <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8" start="0" length="0">
      <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9" start="0" length="0">
      <dxf>
        <font>
          <b/>
          <sz val="12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62" start="0" length="0">
      <dxf>
        <font>
          <b/>
          <sz val="12"/>
          <name val="Times New Roman"/>
          <scheme val="none"/>
        </font>
      </dxf>
    </rfmt>
    <rfmt sheetId="1" sqref="N67" start="0" length="0">
      <dxf>
        <font>
          <b/>
          <sz val="12"/>
          <name val="Times New Roman"/>
          <scheme val="none"/>
        </font>
      </dxf>
    </rfmt>
    <rfmt sheetId="1" sqref="N70" start="0" length="0">
      <dxf>
        <font>
          <b/>
          <sz val="12"/>
          <name val="Times New Roman"/>
          <scheme val="none"/>
        </font>
      </dxf>
    </rfmt>
    <rfmt sheetId="1" sqref="N73" start="0" length="0">
      <dxf>
        <font>
          <b/>
          <sz val="12"/>
          <name val="Times New Roman"/>
          <scheme val="none"/>
        </font>
      </dxf>
    </rfmt>
    <rfmt sheetId="1" sqref="N78" start="0" length="0">
      <dxf>
        <font>
          <b/>
          <sz val="12"/>
          <name val="Times New Roman"/>
          <scheme val="none"/>
        </font>
      </dxf>
    </rfmt>
    <rfmt sheetId="1" sqref="N83" start="0" length="0">
      <dxf>
        <font>
          <b/>
          <sz val="12"/>
          <name val="Times New Roman"/>
          <scheme val="none"/>
        </font>
      </dxf>
    </rfmt>
    <rfmt sheetId="1" sqref="N88" start="0" length="0">
      <dxf>
        <font>
          <b/>
          <sz val="12"/>
          <name val="Times New Roman"/>
          <scheme val="none"/>
        </font>
      </dxf>
    </rfmt>
    <rfmt sheetId="1" sqref="N97" start="0" length="0">
      <dxf>
        <font>
          <b/>
          <sz val="12"/>
          <name val="Times New Roman"/>
          <scheme val="none"/>
        </font>
      </dxf>
    </rfmt>
    <rfmt sheetId="1" sqref="N100" start="0" length="0">
      <dxf>
        <font>
          <b/>
          <sz val="12"/>
          <name val="Times New Roman"/>
          <scheme val="none"/>
        </font>
      </dxf>
    </rfmt>
    <rfmt sheetId="1" sqref="N102" start="0" length="0">
      <dxf>
        <font>
          <b/>
          <sz val="12"/>
          <name val="Times New Roman"/>
          <scheme val="none"/>
        </font>
      </dxf>
    </rfmt>
    <rfmt sheetId="1" sqref="N103" start="0" length="0">
      <dxf>
        <font>
          <b/>
          <sz val="12"/>
          <name val="Times New Roman"/>
          <scheme val="none"/>
        </font>
      </dxf>
    </rfmt>
    <rcc rId="0" sId="1" dxf="1">
      <nc r="N122">
        <f>M122-M123</f>
      </nc>
      <ndxf>
        <numFmt numFmtId="4" formatCode="#,##0.00"/>
        <fill>
          <patternFill patternType="none">
            <bgColor indexed="65"/>
          </patternFill>
        </fill>
        <alignment vertical="bottom" readingOrder="0"/>
      </ndxf>
    </rcc>
    <rfmt sheetId="1" sqref="N139" start="0" length="0">
      <dxf>
        <font>
          <b/>
          <sz val="14"/>
          <name val="Times New Roman"/>
          <scheme val="none"/>
        </font>
      </dxf>
    </rfmt>
  </rrc>
  <rrc rId="1875" sId="1" ref="N1:N1048576" action="deleteCol">
    <undo index="0" exp="area" ref3D="1" dr="$A$4:$XFD$5" dn="Заголовки_для_печати" sId="1"/>
    <undo index="0" exp="area" ref3D="1" dr="$A$4:$XFD$4" dn="Z_FBAF5147_4C9A_47FA_80C4_E791A762535F_.wvu.PrintTitles" sId="1"/>
    <undo index="0" exp="area" ref3D="1" dr="$A$4:$XFD$4" dn="Z_FA17A1D0_3362_4D03_A9AF_7D879C1500B2_.wvu.PrintTitles" sId="1"/>
    <undo index="0" exp="area" ref3D="1" dr="$A$4:$XFD$4" dn="Z_F2EF3A5B_D6E5_4AE7_A40A_01D9704610D0_.wvu.PrintTitles" sId="1"/>
    <undo index="0" exp="area" ref3D="1" dr="$A$4:$XFD$4" dn="Z_E8023456_A14D_404E_94B3_BAD76B20BE81_.wvu.PrintTitles" sId="1"/>
    <undo index="0" exp="area" ref3D="1" dr="$A$4:$XFD$4" dn="Z_D0B9F0E6_D309_4B08_946C_D3BFB15AA1C0_.wvu.PrintTitles" sId="1"/>
    <undo index="0" exp="area" ref3D="1" dr="$A$4:$XFD$5" dn="Z_BC66424F_7557_41CC_91E7_CE47C12932B4_.wvu.PrintTitles" sId="1"/>
    <undo index="0" exp="area" ref3D="1" dr="$A$4:$XFD$4" dn="Z_AE62AB75_5C3F_493C_A5FE_118C9EAEEC6B_.wvu.PrintTitles" sId="1"/>
    <undo index="0" exp="area" ref3D="1" dr="$A$4:$XFD$4" dn="Z_ADDE3D89_A0C2_419D_9113_2B13B6FF1D78_.wvu.PrintTitles" sId="1"/>
    <undo index="0" exp="area" ref3D="1" dr="$A$4:$XFD$5" dn="Z_AC992A35_0F1D_49F8_B18D_056172A147FF_.wvu.PrintTitles" sId="1"/>
    <undo index="0" exp="area" ref3D="1" dr="$A$4:$XFD$4" dn="Z_A26E3A8C_99D3_41C4_8D26_5B8B1C2BFBC3_.wvu.PrintTitles" sId="1"/>
    <undo index="0" exp="area" ref3D="1" dr="$A$4:$XFD$4" dn="Z_A19AE8F5_9A61_46D8_86D2_E37C22CB5335_.wvu.PrintTitles" sId="1"/>
    <undo index="0" exp="area" ref3D="1" dr="$A$4:$XFD$4" dn="Z_9DC29FFA_E86F_4CDE_BB5A_4FB364921DDB_.wvu.PrintTitles" sId="1"/>
    <undo index="0" exp="area" ref3D="1" dr="$A$4:$XFD$4" dn="Z_94D0CC99_2338_40D3_AD38_9716A1D5B08F_.wvu.PrintTitles" sId="1"/>
    <undo index="0" exp="area" ref3D="1" dr="$A$4:$XFD$5" dn="Z_93DAE15D_5AB5_4A8F_B7B6_622C190FF562_.wvu.PrintTitles" sId="1"/>
    <undo index="0" exp="area" ref3D="1" dr="$A$4:$XFD$5" dn="Z_91725105_6813_4743_906F_2F079BE37104_.wvu.PrintTitles" sId="1"/>
    <undo index="0" exp="area" ref3D="1" dr="$A$4:$XFD$5" dn="Z_903374AF_E8D7_4191_9CE7_B0B71AE68B41_.wvu.PrintTitles" sId="1"/>
    <undo index="0" exp="area" ref3D="1" dr="$A$4:$XFD$5" dn="Z_8D69FC79_A59C_4BCA_9394_DF4079B4A0AE_.wvu.PrintTitles" sId="1"/>
    <undo index="0" exp="area" ref3D="1" dr="$A$4:$XFD$5" dn="Z_8C812597_ECE5_42DC_99FF_99B6BEA25BF4_.wvu.PrintTitles" sId="1"/>
    <undo index="0" exp="area" ref3D="1" dr="$A$4:$XFD$4" dn="Z_81001CE1_44EA_44BD_B003_9007732EE26A_.wvu.PrintTitles" sId="1"/>
    <undo index="0" exp="area" ref3D="1" dr="$A$4:$XFD$5" dn="Z_7EDE2257_86B0_4F19_A3FD_9F9F96AE97CC_.wvu.PrintTitles" sId="1"/>
    <undo index="0" exp="area" ref3D="1" dr="$A$4:$XFD$4" dn="Z_7686EE8C_3B7C_4C80_BBB5_BA204AF0E3D5_.wvu.PrintTitles" sId="1"/>
    <undo index="0" exp="area" ref3D="1" dr="$A$4:$XFD$4" dn="Z_610D9673_3FCB_43CB_AC0A_0E634877818E_.wvu.PrintTitles" sId="1"/>
    <undo index="0" exp="area" ref3D="1" dr="$A$4:$XFD$5" dn="Z_5FED9768_4FC5_4CE6_B17D_562AC1A239DD_.wvu.PrintTitles" sId="1"/>
    <undo index="0" exp="area" ref3D="1" dr="$A$4:$XFD$5" dn="Z_5E382737_190D_413F_8B00_6E0774A78621_.wvu.PrintTitles" sId="1"/>
    <undo index="0" exp="area" ref3D="1" dr="$A$4:$XFD$5" dn="Z_5220E8A5_06E0_4684_AC14_F50C5A958EB9_.wvu.PrintTitles" sId="1"/>
    <undo index="0" exp="area" ref3D="1" dr="$A$4:$XFD$5" dn="Z_47889950_1476_43FB_96B2_E20FF0535EE6_.wvu.PrintTitles" sId="1"/>
    <undo index="0" exp="area" ref3D="1" dr="$A$4:$XFD$4" dn="Z_3E3AC9F5_5CB4_40A1_A80B_A34428C98A7B_.wvu.PrintTitles" sId="1"/>
    <undo index="0" exp="area" ref3D="1" dr="$A$4:$XFD$4" dn="Z_306F3304_C964_4849_9870_E01DFAD710FD_.wvu.PrintTitles" sId="1"/>
    <undo index="0" exp="area" ref3D="1" dr="$A$4:$XFD$4" dn="Z_1D7572E2_CBE9_4796_9D20_5AF7A371ED3A_.wvu.PrintTitles" sId="1"/>
    <undo index="0" exp="area" ref3D="1" dr="$A$4:$XFD$5" dn="Z_0DE9F4A8_FDB5_4305_B1EF_C452A0DD9EC5_.wvu.PrintTitles" sId="1"/>
    <undo index="0" exp="area" ref3D="1" dr="$A$4:$XFD$5" dn="Z_05FBBA01_CF9B_4970_8163_8D059FAABF92_.wvu.PrintTitles" sId="1"/>
    <undo index="0" exp="area" ref3D="1" dr="$A$4:$XFD$5" dn="Z_9380B4D5_3D30_47C3_B3A4_FD838485764A_.wvu.PrintTitles" sId="1"/>
    <rfmt sheetId="1" xfDxf="1" sqref="N1:N1048576" start="0" length="0">
      <dxf>
        <fill>
          <patternFill patternType="solid">
            <bgColor theme="0"/>
          </patternFill>
        </fill>
        <alignment vertical="center" readingOrder="0"/>
      </dxf>
    </rfmt>
    <rfmt sheetId="1" sqref="N4" start="0" length="0">
      <dxf/>
    </rfmt>
    <rfmt sheetId="1" sqref="N5" start="0" length="0">
      <dxf>
        <font>
          <i/>
          <sz val="10"/>
          <color auto="1"/>
          <name val="Arial"/>
          <scheme val="none"/>
        </font>
      </dxf>
    </rfmt>
    <rfmt sheetId="1" sqref="N6" start="0" length="0">
      <dxf>
        <font>
          <i/>
          <sz val="10"/>
          <color auto="1"/>
          <name val="Arial"/>
          <scheme val="none"/>
        </font>
      </dxf>
    </rfmt>
    <rfmt sheetId="1" sqref="N7" start="0" length="0">
      <dxf>
        <font>
          <b/>
          <sz val="10"/>
          <color auto="1"/>
          <name val="Arial"/>
          <scheme val="none"/>
        </font>
      </dxf>
    </rfmt>
    <rfmt sheetId="1" sqref="N8" start="0" length="0">
      <dxf>
        <font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9" start="0" length="0">
      <dxf>
        <font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0" start="0" length="0">
      <dxf>
        <font>
          <sz val="12"/>
          <color theme="1"/>
          <name val="Times New Roman"/>
          <scheme val="none"/>
        </font>
        <numFmt numFmtId="164" formatCode="#,##0.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1" start="0" length="0">
      <dxf>
        <font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2" start="0" length="0">
      <dxf>
        <font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" start="0" length="0">
      <dxf>
        <font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4" start="0" length="0">
      <dxf>
        <font>
          <sz val="12"/>
          <color theme="1"/>
          <name val="Times New Roman"/>
          <scheme val="none"/>
        </font>
        <numFmt numFmtId="164" formatCode="#,##0.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5" start="0" length="0">
      <dxf>
        <font>
          <sz val="12"/>
          <color theme="1"/>
          <name val="Times New Roman"/>
          <scheme val="none"/>
        </font>
        <numFmt numFmtId="164" formatCode="#,##0.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6" start="0" length="0">
      <dxf>
        <font>
          <sz val="12"/>
          <color theme="1"/>
          <name val="Times New Roman"/>
          <scheme val="none"/>
        </font>
        <numFmt numFmtId="164" formatCode="#,##0.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7" start="0" length="0">
      <dxf>
        <font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8" start="0" length="0">
      <dxf>
        <font>
          <b/>
          <sz val="10"/>
          <color auto="1"/>
          <name val="Arial"/>
          <scheme val="none"/>
        </font>
      </dxf>
    </rfmt>
    <rfmt sheetId="1" sqref="N19" start="0" length="0">
      <dxf>
        <font>
          <b/>
          <sz val="10"/>
          <color auto="1"/>
          <name val="Arial"/>
          <scheme val="none"/>
        </font>
      </dxf>
    </rfmt>
    <rfmt sheetId="1" sqref="N20" start="0" length="0">
      <dxf>
        <font>
          <b/>
          <sz val="10"/>
          <color auto="1"/>
          <name val="Arial"/>
          <scheme val="none"/>
        </font>
      </dxf>
    </rfmt>
    <rfmt sheetId="1" sqref="N21" start="0" length="0">
      <dxf>
        <font>
          <b/>
          <sz val="10"/>
          <color auto="1"/>
          <name val="Arial"/>
          <scheme val="none"/>
        </font>
      </dxf>
    </rfmt>
    <rfmt sheetId="1" sqref="N22" start="0" length="0">
      <dxf>
        <font>
          <b/>
          <sz val="10"/>
          <color auto="1"/>
          <name val="Arial"/>
          <scheme val="none"/>
        </font>
      </dxf>
    </rfmt>
    <rfmt sheetId="1" sqref="N23" start="0" length="0">
      <dxf>
        <font>
          <b/>
          <sz val="10"/>
          <color auto="1"/>
          <name val="Arial"/>
          <scheme val="none"/>
        </font>
      </dxf>
    </rfmt>
    <rfmt sheetId="1" sqref="N28" start="0" length="0">
      <dxf>
        <font>
          <b/>
          <sz val="10"/>
          <color auto="1"/>
          <name val="Arial"/>
          <scheme val="none"/>
        </font>
      </dxf>
    </rfmt>
    <rfmt sheetId="1" sqref="N33" start="0" length="0">
      <dxf>
        <font>
          <b/>
          <sz val="10"/>
          <color auto="1"/>
          <name val="Arial"/>
          <scheme val="none"/>
        </font>
      </dxf>
    </rfmt>
    <rfmt sheetId="1" sqref="N38" start="0" length="0">
      <dxf>
        <font>
          <b/>
          <sz val="10"/>
          <color auto="1"/>
          <name val="Arial"/>
          <scheme val="none"/>
        </font>
      </dxf>
    </rfmt>
    <rfmt sheetId="1" sqref="N43" start="0" length="0">
      <dxf>
        <font>
          <b/>
          <sz val="10"/>
          <color auto="1"/>
          <name val="Arial"/>
          <scheme val="none"/>
        </font>
      </dxf>
    </rfmt>
    <rfmt sheetId="1" sqref="N47" start="0" length="0">
      <dxf>
        <font>
          <b/>
          <sz val="10"/>
          <color auto="1"/>
          <name val="Arial"/>
          <scheme val="none"/>
        </font>
      </dxf>
    </rfmt>
    <rfmt sheetId="1" sqref="N48" start="0" length="0">
      <dxf>
        <font>
          <b/>
          <sz val="10"/>
          <color auto="1"/>
          <name val="Arial"/>
          <scheme val="none"/>
        </font>
      </dxf>
    </rfmt>
    <rfmt sheetId="1" sqref="N57" start="0" length="0">
      <dxf>
        <font>
          <b/>
          <sz val="10"/>
          <color auto="1"/>
          <name val="Arial"/>
          <scheme val="none"/>
        </font>
      </dxf>
    </rfmt>
    <rfmt sheetId="1" sqref="N62" start="0" length="0">
      <dxf>
        <font>
          <b/>
          <sz val="10"/>
          <color auto="1"/>
          <name val="Arial"/>
          <scheme val="none"/>
        </font>
      </dxf>
    </rfmt>
    <rfmt sheetId="1" sqref="N67" start="0" length="0">
      <dxf>
        <font>
          <b/>
          <sz val="10"/>
          <color auto="1"/>
          <name val="Arial"/>
          <scheme val="none"/>
        </font>
      </dxf>
    </rfmt>
    <rfmt sheetId="1" sqref="N70" start="0" length="0">
      <dxf>
        <font>
          <b/>
          <sz val="10"/>
          <color auto="1"/>
          <name val="Arial"/>
          <scheme val="none"/>
        </font>
      </dxf>
    </rfmt>
    <rfmt sheetId="1" sqref="N73" start="0" length="0">
      <dxf>
        <font>
          <b/>
          <sz val="10"/>
          <color auto="1"/>
          <name val="Arial"/>
          <scheme val="none"/>
        </font>
      </dxf>
    </rfmt>
    <rfmt sheetId="1" sqref="N78" start="0" length="0">
      <dxf>
        <font>
          <b/>
          <sz val="10"/>
          <color auto="1"/>
          <name val="Arial"/>
          <scheme val="none"/>
        </font>
      </dxf>
    </rfmt>
    <rfmt sheetId="1" sqref="N83" start="0" length="0">
      <dxf>
        <font>
          <b/>
          <sz val="10"/>
          <color auto="1"/>
          <name val="Arial"/>
          <scheme val="none"/>
        </font>
      </dxf>
    </rfmt>
    <rfmt sheetId="1" sqref="N88" start="0" length="0">
      <dxf>
        <font>
          <b/>
          <sz val="10"/>
          <color auto="1"/>
          <name val="Arial"/>
          <scheme val="none"/>
        </font>
      </dxf>
    </rfmt>
    <rfmt sheetId="1" sqref="N97" start="0" length="0">
      <dxf>
        <font>
          <b/>
          <sz val="10"/>
          <color auto="1"/>
          <name val="Arial"/>
          <scheme val="none"/>
        </font>
      </dxf>
    </rfmt>
    <rfmt sheetId="1" sqref="N100" start="0" length="0">
      <dxf>
        <font>
          <b/>
          <sz val="10"/>
          <color auto="1"/>
          <name val="Arial"/>
          <scheme val="none"/>
        </font>
      </dxf>
    </rfmt>
    <rfmt sheetId="1" sqref="N102" start="0" length="0">
      <dxf>
        <font>
          <b/>
          <sz val="10"/>
          <color auto="1"/>
          <name val="Arial"/>
          <scheme val="none"/>
        </font>
      </dxf>
    </rfmt>
    <rfmt sheetId="1" sqref="N103" start="0" length="0">
      <dxf>
        <font>
          <b/>
          <sz val="10"/>
          <color auto="1"/>
          <name val="Arial"/>
          <scheme val="none"/>
        </font>
      </dxf>
    </rfmt>
    <rfmt sheetId="1" sqref="N122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N123">
        <v>14385</v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24">
        <v>1653.3</v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25">
        <v>4227.76</v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26">
        <v>161418.6</v>
      </nc>
      <n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27">
        <v>47839.57</v>
      </nc>
      <n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28">
        <v>29224.94</v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29">
        <v>997.09</v>
      </nc>
      <n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30">
        <v>326761.92</v>
      </nc>
      <n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31">
        <v>18986.68</v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32">
        <v>19855.47</v>
      </nc>
      <n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N133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4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5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6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8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9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1876" sId="1" ref="N1:N1048576" action="deleteCol">
    <undo index="0" exp="area" ref3D="1" dr="$A$4:$XFD$5" dn="Заголовки_для_печати" sId="1"/>
    <undo index="0" exp="area" ref3D="1" dr="$A$4:$XFD$4" dn="Z_FBAF5147_4C9A_47FA_80C4_E791A762535F_.wvu.PrintTitles" sId="1"/>
    <undo index="0" exp="area" ref3D="1" dr="$A$4:$XFD$4" dn="Z_FA17A1D0_3362_4D03_A9AF_7D879C1500B2_.wvu.PrintTitles" sId="1"/>
    <undo index="0" exp="area" ref3D="1" dr="$A$4:$XFD$4" dn="Z_F2EF3A5B_D6E5_4AE7_A40A_01D9704610D0_.wvu.PrintTitles" sId="1"/>
    <undo index="0" exp="area" ref3D="1" dr="$A$4:$XFD$4" dn="Z_E8023456_A14D_404E_94B3_BAD76B20BE81_.wvu.PrintTitles" sId="1"/>
    <undo index="0" exp="area" ref3D="1" dr="$A$4:$XFD$4" dn="Z_D0B9F0E6_D309_4B08_946C_D3BFB15AA1C0_.wvu.PrintTitles" sId="1"/>
    <undo index="0" exp="area" ref3D="1" dr="$A$4:$XFD$5" dn="Z_BC66424F_7557_41CC_91E7_CE47C12932B4_.wvu.PrintTitles" sId="1"/>
    <undo index="0" exp="area" ref3D="1" dr="$A$4:$XFD$4" dn="Z_AE62AB75_5C3F_493C_A5FE_118C9EAEEC6B_.wvu.PrintTitles" sId="1"/>
    <undo index="0" exp="area" ref3D="1" dr="$A$4:$XFD$4" dn="Z_ADDE3D89_A0C2_419D_9113_2B13B6FF1D78_.wvu.PrintTitles" sId="1"/>
    <undo index="0" exp="area" ref3D="1" dr="$A$4:$XFD$5" dn="Z_AC992A35_0F1D_49F8_B18D_056172A147FF_.wvu.PrintTitles" sId="1"/>
    <undo index="0" exp="area" ref3D="1" dr="$A$4:$XFD$4" dn="Z_A26E3A8C_99D3_41C4_8D26_5B8B1C2BFBC3_.wvu.PrintTitles" sId="1"/>
    <undo index="0" exp="area" ref3D="1" dr="$A$4:$XFD$4" dn="Z_A19AE8F5_9A61_46D8_86D2_E37C22CB5335_.wvu.PrintTitles" sId="1"/>
    <undo index="0" exp="area" ref3D="1" dr="$A$4:$XFD$4" dn="Z_9DC29FFA_E86F_4CDE_BB5A_4FB364921DDB_.wvu.PrintTitles" sId="1"/>
    <undo index="0" exp="area" ref3D="1" dr="$A$4:$XFD$4" dn="Z_94D0CC99_2338_40D3_AD38_9716A1D5B08F_.wvu.PrintTitles" sId="1"/>
    <undo index="0" exp="area" ref3D="1" dr="$A$4:$XFD$5" dn="Z_93DAE15D_5AB5_4A8F_B7B6_622C190FF562_.wvu.PrintTitles" sId="1"/>
    <undo index="0" exp="area" ref3D="1" dr="$A$4:$XFD$5" dn="Z_91725105_6813_4743_906F_2F079BE37104_.wvu.PrintTitles" sId="1"/>
    <undo index="0" exp="area" ref3D="1" dr="$A$4:$XFD$5" dn="Z_903374AF_E8D7_4191_9CE7_B0B71AE68B41_.wvu.PrintTitles" sId="1"/>
    <undo index="0" exp="area" ref3D="1" dr="$A$4:$XFD$5" dn="Z_8D69FC79_A59C_4BCA_9394_DF4079B4A0AE_.wvu.PrintTitles" sId="1"/>
    <undo index="0" exp="area" ref3D="1" dr="$A$4:$XFD$5" dn="Z_8C812597_ECE5_42DC_99FF_99B6BEA25BF4_.wvu.PrintTitles" sId="1"/>
    <undo index="0" exp="area" ref3D="1" dr="$A$4:$XFD$4" dn="Z_81001CE1_44EA_44BD_B003_9007732EE26A_.wvu.PrintTitles" sId="1"/>
    <undo index="0" exp="area" ref3D="1" dr="$A$4:$XFD$5" dn="Z_7EDE2257_86B0_4F19_A3FD_9F9F96AE97CC_.wvu.PrintTitles" sId="1"/>
    <undo index="0" exp="area" ref3D="1" dr="$A$4:$XFD$4" dn="Z_7686EE8C_3B7C_4C80_BBB5_BA204AF0E3D5_.wvu.PrintTitles" sId="1"/>
    <undo index="0" exp="area" ref3D="1" dr="$A$4:$XFD$4" dn="Z_610D9673_3FCB_43CB_AC0A_0E634877818E_.wvu.PrintTitles" sId="1"/>
    <undo index="0" exp="area" ref3D="1" dr="$A$4:$XFD$5" dn="Z_5FED9768_4FC5_4CE6_B17D_562AC1A239DD_.wvu.PrintTitles" sId="1"/>
    <undo index="0" exp="area" ref3D="1" dr="$A$4:$XFD$5" dn="Z_5E382737_190D_413F_8B00_6E0774A78621_.wvu.PrintTitles" sId="1"/>
    <undo index="0" exp="area" ref3D="1" dr="$A$4:$XFD$5" dn="Z_5220E8A5_06E0_4684_AC14_F50C5A958EB9_.wvu.PrintTitles" sId="1"/>
    <undo index="0" exp="area" ref3D="1" dr="$A$4:$XFD$5" dn="Z_47889950_1476_43FB_96B2_E20FF0535EE6_.wvu.PrintTitles" sId="1"/>
    <undo index="0" exp="area" ref3D="1" dr="$A$4:$XFD$4" dn="Z_3E3AC9F5_5CB4_40A1_A80B_A34428C98A7B_.wvu.PrintTitles" sId="1"/>
    <undo index="0" exp="area" ref3D="1" dr="$A$4:$XFD$4" dn="Z_306F3304_C964_4849_9870_E01DFAD710FD_.wvu.PrintTitles" sId="1"/>
    <undo index="0" exp="area" ref3D="1" dr="$A$4:$XFD$4" dn="Z_1D7572E2_CBE9_4796_9D20_5AF7A371ED3A_.wvu.PrintTitles" sId="1"/>
    <undo index="0" exp="area" ref3D="1" dr="$A$4:$XFD$5" dn="Z_0DE9F4A8_FDB5_4305_B1EF_C452A0DD9EC5_.wvu.PrintTitles" sId="1"/>
    <undo index="0" exp="area" ref3D="1" dr="$A$4:$XFD$5" dn="Z_05FBBA01_CF9B_4970_8163_8D059FAABF92_.wvu.PrintTitles" sId="1"/>
    <undo index="0" exp="area" ref3D="1" dr="$A$4:$XFD$5" dn="Z_9380B4D5_3D30_47C3_B3A4_FD838485764A_.wvu.PrintTitles" sId="1"/>
    <rfmt sheetId="1" xfDxf="1" sqref="N1:N1048576" start="0" length="0">
      <dxf>
        <fill>
          <patternFill patternType="solid">
            <bgColor theme="0"/>
          </patternFill>
        </fill>
        <alignment vertical="center" readingOrder="0"/>
      </dxf>
    </rfmt>
    <rfmt sheetId="1" sqref="N4" start="0" length="0">
      <dxf/>
    </rfmt>
    <rfmt sheetId="1" sqref="N5" start="0" length="0">
      <dxf>
        <font>
          <i/>
          <sz val="10"/>
          <color auto="1"/>
          <name val="Arial"/>
          <scheme val="none"/>
        </font>
      </dxf>
    </rfmt>
    <rfmt sheetId="1" sqref="N6" start="0" length="0">
      <dxf>
        <font>
          <i/>
          <sz val="10"/>
          <color auto="1"/>
          <name val="Arial"/>
          <scheme val="none"/>
        </font>
      </dxf>
    </rfmt>
    <rfmt sheetId="1" sqref="N7" start="0" length="0">
      <dxf>
        <font>
          <b/>
          <sz val="10"/>
          <color auto="1"/>
          <name val="Arial"/>
          <scheme val="none"/>
        </font>
      </dxf>
    </rfmt>
    <rfmt sheetId="1" sqref="N8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9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0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1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2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4" start="0" length="0">
      <dxf>
        <font>
          <sz val="12"/>
          <color auto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5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6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8" start="0" length="0">
      <dxf>
        <font>
          <b/>
          <sz val="10"/>
          <color auto="1"/>
          <name val="Arial"/>
          <scheme val="none"/>
        </font>
      </dxf>
    </rfmt>
    <rfmt sheetId="1" sqref="N19" start="0" length="0">
      <dxf>
        <font>
          <b/>
          <sz val="10"/>
          <color auto="1"/>
          <name val="Arial"/>
          <scheme val="none"/>
        </font>
      </dxf>
    </rfmt>
    <rfmt sheetId="1" sqref="N20" start="0" length="0">
      <dxf>
        <font>
          <b/>
          <sz val="10"/>
          <color auto="1"/>
          <name val="Arial"/>
          <scheme val="none"/>
        </font>
      </dxf>
    </rfmt>
    <rfmt sheetId="1" sqref="N21" start="0" length="0">
      <dxf>
        <font>
          <b/>
          <sz val="10"/>
          <color auto="1"/>
          <name val="Arial"/>
          <scheme val="none"/>
        </font>
      </dxf>
    </rfmt>
    <rfmt sheetId="1" sqref="N22" start="0" length="0">
      <dxf>
        <font>
          <b/>
          <sz val="10"/>
          <color auto="1"/>
          <name val="Arial"/>
          <scheme val="none"/>
        </font>
      </dxf>
    </rfmt>
    <rfmt sheetId="1" sqref="N23" start="0" length="0">
      <dxf>
        <font>
          <b/>
          <sz val="10"/>
          <color auto="1"/>
          <name val="Arial"/>
          <scheme val="none"/>
        </font>
      </dxf>
    </rfmt>
    <rfmt sheetId="1" sqref="N28" start="0" length="0">
      <dxf>
        <font>
          <b/>
          <sz val="10"/>
          <color auto="1"/>
          <name val="Arial"/>
          <scheme val="none"/>
        </font>
      </dxf>
    </rfmt>
    <rfmt sheetId="1" sqref="N33" start="0" length="0">
      <dxf>
        <font>
          <b/>
          <sz val="10"/>
          <color auto="1"/>
          <name val="Arial"/>
          <scheme val="none"/>
        </font>
      </dxf>
    </rfmt>
    <rfmt sheetId="1" sqref="N38" start="0" length="0">
      <dxf>
        <font>
          <b/>
          <sz val="10"/>
          <color auto="1"/>
          <name val="Arial"/>
          <scheme val="none"/>
        </font>
      </dxf>
    </rfmt>
    <rfmt sheetId="1" sqref="N43" start="0" length="0">
      <dxf>
        <font>
          <b/>
          <sz val="10"/>
          <color auto="1"/>
          <name val="Arial"/>
          <scheme val="none"/>
        </font>
      </dxf>
    </rfmt>
    <rfmt sheetId="1" sqref="N47" start="0" length="0">
      <dxf>
        <font>
          <b/>
          <sz val="10"/>
          <color auto="1"/>
          <name val="Arial"/>
          <scheme val="none"/>
        </font>
      </dxf>
    </rfmt>
    <rfmt sheetId="1" sqref="N48" start="0" length="0">
      <dxf>
        <font>
          <b/>
          <sz val="10"/>
          <color auto="1"/>
          <name val="Arial"/>
          <scheme val="none"/>
        </font>
      </dxf>
    </rfmt>
    <rfmt sheetId="1" sqref="N53" start="0" length="0">
      <dxf>
        <font>
          <b/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4" start="0" length="0">
      <dxf>
        <font>
          <b/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5" start="0" length="0">
      <dxf>
        <font>
          <b/>
          <sz val="12"/>
          <color theme="1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6" start="0" length="0">
      <dxf>
        <font>
          <b/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7" start="0" length="0">
      <dxf>
        <font>
          <b/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8" start="0" length="0">
      <dxf>
        <font>
          <b/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59" start="0" length="0">
      <dxf>
        <font>
          <b/>
          <sz val="12"/>
          <color theme="1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60" start="0" length="0">
      <dxf>
        <font>
          <b/>
          <sz val="12"/>
          <color theme="1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61" start="0" length="0">
      <dxf>
        <font>
          <b/>
          <sz val="12"/>
          <color theme="1"/>
          <name val="Times New Roman"/>
          <scheme val="none"/>
        </font>
        <numFmt numFmtId="164" formatCode="#,##0.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62" start="0" length="0">
      <dxf>
        <font>
          <b/>
          <sz val="12"/>
          <color theme="1"/>
          <name val="Times New Roman"/>
          <scheme val="none"/>
        </font>
        <numFmt numFmtId="164" formatCode="#,##0.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67" start="0" length="0">
      <dxf>
        <font>
          <b/>
          <sz val="10"/>
          <color auto="1"/>
          <name val="Arial"/>
          <scheme val="none"/>
        </font>
      </dxf>
    </rfmt>
    <rfmt sheetId="1" sqref="N70" start="0" length="0">
      <dxf>
        <font>
          <b/>
          <sz val="10"/>
          <color auto="1"/>
          <name val="Arial"/>
          <scheme val="none"/>
        </font>
      </dxf>
    </rfmt>
    <rfmt sheetId="1" sqref="N73" start="0" length="0">
      <dxf>
        <font>
          <b/>
          <sz val="10"/>
          <color auto="1"/>
          <name val="Arial"/>
          <scheme val="none"/>
        </font>
      </dxf>
    </rfmt>
    <rfmt sheetId="1" sqref="N78" start="0" length="0">
      <dxf>
        <font>
          <b/>
          <sz val="10"/>
          <color auto="1"/>
          <name val="Arial"/>
          <scheme val="none"/>
        </font>
      </dxf>
    </rfmt>
    <rfmt sheetId="1" sqref="N83" start="0" length="0">
      <dxf>
        <font>
          <b/>
          <sz val="10"/>
          <color auto="1"/>
          <name val="Arial"/>
          <scheme val="none"/>
        </font>
      </dxf>
    </rfmt>
    <rfmt sheetId="1" sqref="N88" start="0" length="0">
      <dxf>
        <font>
          <b/>
          <sz val="10"/>
          <color auto="1"/>
          <name val="Arial"/>
          <scheme val="none"/>
        </font>
      </dxf>
    </rfmt>
    <rfmt sheetId="1" sqref="N97" start="0" length="0">
      <dxf>
        <font>
          <b/>
          <sz val="10"/>
          <color auto="1"/>
          <name val="Arial"/>
          <scheme val="none"/>
        </font>
      </dxf>
    </rfmt>
    <rfmt sheetId="1" sqref="N100" start="0" length="0">
      <dxf>
        <font>
          <b/>
          <sz val="10"/>
          <color auto="1"/>
          <name val="Arial"/>
          <scheme val="none"/>
        </font>
      </dxf>
    </rfmt>
    <rfmt sheetId="1" sqref="N102" start="0" length="0">
      <dxf>
        <font>
          <b/>
          <sz val="10"/>
          <color auto="1"/>
          <name val="Arial"/>
          <scheme val="none"/>
        </font>
      </dxf>
    </rfmt>
    <rfmt sheetId="1" sqref="N103" start="0" length="0">
      <dxf>
        <font>
          <b/>
          <sz val="10"/>
          <color auto="1"/>
          <name val="Arial"/>
          <scheme val="none"/>
        </font>
      </dxf>
    </rfmt>
    <rfmt sheetId="1" sqref="N122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23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24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25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26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 numFmtId="4">
      <nc r="N127">
        <v>14385</v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28">
        <v>1937.4</v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N129">
        <f>1431.02</f>
      </nc>
      <n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30">
        <v>161418.6</v>
      </nc>
      <n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31">
        <v>13597.17</v>
      </nc>
      <n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N132">
        <v>10669.85</v>
      </nc>
      <ndxf>
        <font>
          <sz val="12"/>
          <color auto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N133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4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5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6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7" start="0" length="0">
      <dxf>
        <font>
          <sz val="12"/>
          <color theme="1"/>
          <name val="Times New Roman"/>
          <scheme val="none"/>
        </font>
        <numFmt numFmtId="14" formatCode="0.00%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8" start="0" length="0">
      <dxf>
        <font>
          <sz val="12"/>
          <color theme="1"/>
          <name val="Times New Roman"/>
          <scheme val="none"/>
        </font>
        <numFmt numFmtId="14" formatCode="0.00%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9" start="0" length="0">
      <dxf>
        <font>
          <sz val="12"/>
          <color theme="1"/>
          <name val="Times New Roman"/>
          <scheme val="none"/>
        </font>
        <numFmt numFmtId="14" formatCode="0.00%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1877" sId="1" ref="N1:N1048576" action="deleteCol">
    <undo index="0" exp="area" ref3D="1" dr="$A$4:$XFD$5" dn="Заголовки_для_печати" sId="1"/>
    <undo index="0" exp="area" ref3D="1" dr="$A$4:$XFD$4" dn="Z_FBAF5147_4C9A_47FA_80C4_E791A762535F_.wvu.PrintTitles" sId="1"/>
    <undo index="0" exp="area" ref3D="1" dr="$A$4:$XFD$4" dn="Z_FA17A1D0_3362_4D03_A9AF_7D879C1500B2_.wvu.PrintTitles" sId="1"/>
    <undo index="0" exp="area" ref3D="1" dr="$A$4:$XFD$4" dn="Z_F2EF3A5B_D6E5_4AE7_A40A_01D9704610D0_.wvu.PrintTitles" sId="1"/>
    <undo index="0" exp="area" ref3D="1" dr="$A$5:$N$5" dn="Z_F24FB363_1978_4738_A413_881B4E89A03B_.wvu.FilterData" sId="1"/>
    <undo index="0" exp="area" ref3D="1" dr="$A$4:$XFD$4" dn="Z_E8023456_A14D_404E_94B3_BAD76B20BE81_.wvu.PrintTitles" sId="1"/>
    <undo index="0" exp="area" ref3D="1" dr="$A$5:$N$5" dn="Z_D3CE2AF1_176D_439E_BFD9_652986A50433_.wvu.FilterData" sId="1"/>
    <undo index="0" exp="area" ref3D="1" dr="$A$4:$XFD$4" dn="Z_D0B9F0E6_D309_4B08_946C_D3BFB15AA1C0_.wvu.PrintTitles" sId="1"/>
    <undo index="0" exp="area" ref3D="1" dr="$A$5:$N$5" dn="Z_C1BF1D68_BEDA_4F6A_94F4_30EFC51D09B3_.wvu.FilterData" sId="1"/>
    <undo index="0" exp="area" ref3D="1" dr="$A$4:$XFD$5" dn="Z_BC66424F_7557_41CC_91E7_CE47C12932B4_.wvu.PrintTitles" sId="1"/>
    <undo index="0" exp="area" ref3D="1" dr="$A$5:$N$5" dn="Z_BC66424F_7557_41CC_91E7_CE47C12932B4_.wvu.FilterData" sId="1"/>
    <undo index="0" exp="area" ref3D="1" dr="$A$4:$XFD$4" dn="Z_AE62AB75_5C3F_493C_A5FE_118C9EAEEC6B_.wvu.PrintTitles" sId="1"/>
    <undo index="0" exp="area" ref3D="1" dr="$A$4:$XFD$4" dn="Z_ADDE3D89_A0C2_419D_9113_2B13B6FF1D78_.wvu.PrintTitles" sId="1"/>
    <undo index="0" exp="area" ref3D="1" dr="$A$4:$XFD$5" dn="Z_AC992A35_0F1D_49F8_B18D_056172A147FF_.wvu.PrintTitles" sId="1"/>
    <undo index="0" exp="area" ref3D="1" dr="$A$5:$N$5" dn="Z_AC992A35_0F1D_49F8_B18D_056172A147FF_.wvu.FilterData" sId="1"/>
    <undo index="0" exp="area" ref3D="1" dr="$A$4:$XFD$4" dn="Z_A26E3A8C_99D3_41C4_8D26_5B8B1C2BFBC3_.wvu.PrintTitles" sId="1"/>
    <undo index="0" exp="area" ref3D="1" dr="$A$4:$XFD$4" dn="Z_A19AE8F5_9A61_46D8_86D2_E37C22CB5335_.wvu.PrintTitles" sId="1"/>
    <undo index="0" exp="area" ref3D="1" dr="$A$4:$XFD$4" dn="Z_9DC29FFA_E86F_4CDE_BB5A_4FB364921DDB_.wvu.PrintTitles" sId="1"/>
    <undo index="0" exp="area" ref3D="1" dr="$A$4:$XFD$4" dn="Z_94D0CC99_2338_40D3_AD38_9716A1D5B08F_.wvu.PrintTitles" sId="1"/>
    <undo index="0" exp="area" ref3D="1" dr="$A$4:$XFD$5" dn="Z_93DAE15D_5AB5_4A8F_B7B6_622C190FF562_.wvu.PrintTitles" sId="1"/>
    <undo index="0" exp="area" ref3D="1" dr="$A$5:$N$5" dn="Z_93DAE15D_5AB5_4A8F_B7B6_622C190FF562_.wvu.FilterData" sId="1"/>
    <undo index="0" exp="area" ref3D="1" dr="$A$4:$XFD$5" dn="Z_91725105_6813_4743_906F_2F079BE37104_.wvu.PrintTitles" sId="1"/>
    <undo index="0" exp="area" ref3D="1" dr="$A$5:$N$5" dn="Z_91725105_6813_4743_906F_2F079BE37104_.wvu.FilterData" sId="1"/>
    <undo index="0" exp="area" ref3D="1" dr="$A$4:$XFD$5" dn="Z_903374AF_E8D7_4191_9CE7_B0B71AE68B41_.wvu.PrintTitles" sId="1"/>
    <undo index="0" exp="area" ref3D="1" dr="$A$4:$XFD$5" dn="Z_8D69FC79_A59C_4BCA_9394_DF4079B4A0AE_.wvu.PrintTitles" sId="1"/>
    <undo index="0" exp="area" ref3D="1" dr="$A$5:$N$5" dn="Z_8D69FC79_A59C_4BCA_9394_DF4079B4A0AE_.wvu.FilterData" sId="1"/>
    <undo index="0" exp="area" ref3D="1" dr="$A$4:$XFD$5" dn="Z_8C812597_ECE5_42DC_99FF_99B6BEA25BF4_.wvu.PrintTitles" sId="1"/>
    <undo index="0" exp="area" ref3D="1" dr="$A$5:$N$5" dn="Z_8C812597_ECE5_42DC_99FF_99B6BEA25BF4_.wvu.FilterData" sId="1"/>
    <undo index="0" exp="area" ref3D="1" dr="$A$4:$XFD$4" dn="Z_81001CE1_44EA_44BD_B003_9007732EE26A_.wvu.PrintTitles" sId="1"/>
    <undo index="0" exp="area" ref3D="1" dr="$A$5:$N$5" dn="Z_7F903BC0_689C_4D56_8946_FDBC441FE38F_.wvu.FilterData" sId="1"/>
    <undo index="0" exp="area" ref3D="1" dr="$A$4:$XFD$5" dn="Z_7EDE2257_86B0_4F19_A3FD_9F9F96AE97CC_.wvu.PrintTitles" sId="1"/>
    <undo index="0" exp="area" ref3D="1" dr="$A$4:$XFD$4" dn="Z_7686EE8C_3B7C_4C80_BBB5_BA204AF0E3D5_.wvu.PrintTitles" sId="1"/>
    <undo index="0" exp="area" ref3D="1" dr="$A$5:$N$5" dn="Z_639A068B_19CF_4587_A7C4_AD6737D04EC1_.wvu.FilterData" sId="1"/>
    <undo index="0" exp="area" ref3D="1" dr="$A$4:$XFD$4" dn="Z_610D9673_3FCB_43CB_AC0A_0E634877818E_.wvu.PrintTitles" sId="1"/>
    <undo index="0" exp="area" ref3D="1" dr="$A$4:$XFD$5" dn="Z_5FED9768_4FC5_4CE6_B17D_562AC1A239DD_.wvu.PrintTitles" sId="1"/>
    <undo index="0" exp="area" ref3D="1" dr="$A$4:$XFD$5" dn="Z_5E382737_190D_413F_8B00_6E0774A78621_.wvu.PrintTitles" sId="1"/>
    <undo index="0" exp="area" ref3D="1" dr="$A$5:$N$5" dn="Z_5E382737_190D_413F_8B00_6E0774A78621_.wvu.FilterData" sId="1"/>
    <undo index="0" exp="area" ref3D="1" dr="$A$4:$XFD$5" dn="Z_5220E8A5_06E0_4684_AC14_F50C5A958EB9_.wvu.PrintTitles" sId="1"/>
    <undo index="0" exp="area" ref3D="1" dr="$A$5:$N$5" dn="Z_5220E8A5_06E0_4684_AC14_F50C5A958EB9_.wvu.FilterData" sId="1"/>
    <undo index="0" exp="area" ref3D="1" dr="$A$5:$N$5" dn="Z_50E32411_6016_4FAE_B468_7E004591F0E9_.wvu.FilterData" sId="1"/>
    <undo index="0" exp="area" ref3D="1" dr="$A$4:$XFD$5" dn="Z_47889950_1476_43FB_96B2_E20FF0535EE6_.wvu.PrintTitles" sId="1"/>
    <undo index="0" exp="area" ref3D="1" dr="$A$4:$XFD$4" dn="Z_3E3AC9F5_5CB4_40A1_A80B_A34428C98A7B_.wvu.PrintTitles" sId="1"/>
    <undo index="0" exp="area" ref3D="1" dr="$A$4:$XFD$4" dn="Z_306F3304_C964_4849_9870_E01DFAD710FD_.wvu.PrintTitles" sId="1"/>
    <undo index="0" exp="area" ref3D="1" dr="$A$4:$XFD$4" dn="Z_1D7572E2_CBE9_4796_9D20_5AF7A371ED3A_.wvu.PrintTitles" sId="1"/>
    <undo index="0" exp="area" ref3D="1" dr="$A$4:$XFD$5" dn="Z_0DE9F4A8_FDB5_4305_B1EF_C452A0DD9EC5_.wvu.PrintTitles" sId="1"/>
    <undo index="0" exp="area" ref3D="1" dr="$A$4:$XFD$5" dn="Z_05FBBA01_CF9B_4970_8163_8D059FAABF92_.wvu.PrintTitles" sId="1"/>
    <undo index="0" exp="area" ref3D="1" dr="$A$5:$N$5" dn="Z_05FBBA01_CF9B_4970_8163_8D059FAABF92_.wvu.FilterData" sId="1"/>
    <undo index="0" exp="area" ref3D="1" dr="$A$5:$N$5" dn="Z_04550604_4025_4CE7_901A_31E9AABD17C1_.wvu.FilterData" sId="1"/>
    <undo index="0" exp="area" ref3D="1" dr="$A$5:$N$5" dn="_ФильтрБазыДанных" sId="1"/>
    <undo index="0" exp="area" ref3D="1" dr="$A$5:$N$5" dn="Z_9380B4D5_3D30_47C3_B3A4_FD838485764A_.wvu.FilterData" sId="1"/>
    <undo index="0" exp="area" ref3D="1" dr="$A$4:$XFD$5" dn="Z_9380B4D5_3D30_47C3_B3A4_FD838485764A_.wvu.PrintTitles" sId="1"/>
    <rfmt sheetId="1" xfDxf="1" sqref="N1:N1048576" start="0" length="0">
      <dxf>
        <fill>
          <patternFill patternType="solid">
            <bgColor theme="0"/>
          </patternFill>
        </fill>
        <alignment vertical="center" readingOrder="0"/>
      </dxf>
    </rfmt>
    <rfmt sheetId="1" sqref="N4" start="0" length="0">
      <dxf/>
    </rfmt>
    <rfmt sheetId="1" sqref="N5" start="0" length="0">
      <dxf>
        <font>
          <i/>
          <sz val="10"/>
          <color auto="1"/>
          <name val="Arial"/>
          <scheme val="none"/>
        </font>
      </dxf>
    </rfmt>
    <rfmt sheetId="1" sqref="N6" start="0" length="0">
      <dxf>
        <font>
          <i/>
          <sz val="10"/>
          <color auto="1"/>
          <name val="Arial"/>
          <scheme val="none"/>
        </font>
      </dxf>
    </rfmt>
    <rfmt sheetId="1" sqref="N7" start="0" length="0">
      <dxf>
        <font>
          <b/>
          <sz val="10"/>
          <color auto="1"/>
          <name val="Arial"/>
          <scheme val="none"/>
        </font>
      </dxf>
    </rfmt>
    <rfmt sheetId="1" sqref="N8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9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0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1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2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3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4" start="0" length="0">
      <dxf>
        <font>
          <sz val="12"/>
          <color auto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5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6" start="0" length="0">
      <dxf>
        <font>
          <sz val="12"/>
          <color theme="1"/>
          <name val="Times New Roman"/>
          <scheme val="none"/>
        </font>
        <numFmt numFmtId="4" formatCode="#,##0.00"/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7" start="0" length="0">
      <dxf>
        <font>
          <sz val="12"/>
          <color theme="1"/>
          <name val="Times New Roman"/>
          <scheme val="none"/>
        </font>
        <numFmt numFmtId="4" formatCode="#,##0.00"/>
        <fill>
          <patternFill patternType="none">
            <bgColor indexed="65"/>
          </patternFill>
        </fill>
        <alignment horizont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N18" start="0" length="0">
      <dxf>
        <font>
          <b/>
          <sz val="10"/>
          <color auto="1"/>
          <name val="Arial"/>
          <scheme val="none"/>
        </font>
      </dxf>
    </rfmt>
    <rfmt sheetId="1" sqref="N19" start="0" length="0">
      <dxf>
        <font>
          <b/>
          <sz val="10"/>
          <color auto="1"/>
          <name val="Arial"/>
          <scheme val="none"/>
        </font>
      </dxf>
    </rfmt>
    <rfmt sheetId="1" sqref="N20" start="0" length="0">
      <dxf>
        <font>
          <b/>
          <sz val="10"/>
          <color auto="1"/>
          <name val="Arial"/>
          <scheme val="none"/>
        </font>
      </dxf>
    </rfmt>
    <rfmt sheetId="1" sqref="N21" start="0" length="0">
      <dxf>
        <font>
          <b/>
          <sz val="10"/>
          <color auto="1"/>
          <name val="Arial"/>
          <scheme val="none"/>
        </font>
      </dxf>
    </rfmt>
    <rfmt sheetId="1" sqref="N22" start="0" length="0">
      <dxf>
        <font>
          <b/>
          <sz val="10"/>
          <color auto="1"/>
          <name val="Arial"/>
          <scheme val="none"/>
        </font>
      </dxf>
    </rfmt>
    <rfmt sheetId="1" sqref="N23" start="0" length="0">
      <dxf>
        <font>
          <b/>
          <sz val="10"/>
          <color auto="1"/>
          <name val="Arial"/>
          <scheme val="none"/>
        </font>
      </dxf>
    </rfmt>
    <rfmt sheetId="1" sqref="N28" start="0" length="0">
      <dxf>
        <font>
          <b/>
          <sz val="10"/>
          <color auto="1"/>
          <name val="Arial"/>
          <scheme val="none"/>
        </font>
      </dxf>
    </rfmt>
    <rfmt sheetId="1" sqref="N33" start="0" length="0">
      <dxf>
        <font>
          <b/>
          <sz val="10"/>
          <color auto="1"/>
          <name val="Arial"/>
          <scheme val="none"/>
        </font>
      </dxf>
    </rfmt>
    <rfmt sheetId="1" sqref="N38" start="0" length="0">
      <dxf>
        <font>
          <b/>
          <sz val="10"/>
          <color auto="1"/>
          <name val="Arial"/>
          <scheme val="none"/>
        </font>
      </dxf>
    </rfmt>
    <rfmt sheetId="1" sqref="N43" start="0" length="0">
      <dxf>
        <font>
          <b/>
          <sz val="10"/>
          <color auto="1"/>
          <name val="Arial"/>
          <scheme val="none"/>
        </font>
      </dxf>
    </rfmt>
    <rfmt sheetId="1" sqref="N47" start="0" length="0">
      <dxf>
        <font>
          <b/>
          <sz val="10"/>
          <color auto="1"/>
          <name val="Arial"/>
          <scheme val="none"/>
        </font>
      </dxf>
    </rfmt>
    <rfmt sheetId="1" sqref="N48" start="0" length="0">
      <dxf>
        <font>
          <b/>
          <sz val="10"/>
          <color auto="1"/>
          <name val="Arial"/>
          <scheme val="none"/>
        </font>
      </dxf>
    </rfmt>
    <rfmt sheetId="1" sqref="N57" start="0" length="0">
      <dxf>
        <font>
          <b/>
          <sz val="10"/>
          <color auto="1"/>
          <name val="Arial"/>
          <scheme val="none"/>
        </font>
      </dxf>
    </rfmt>
    <rfmt sheetId="1" sqref="N62" start="0" length="0">
      <dxf>
        <font>
          <b/>
          <sz val="10"/>
          <color auto="1"/>
          <name val="Arial"/>
          <scheme val="none"/>
        </font>
      </dxf>
    </rfmt>
    <rfmt sheetId="1" sqref="N67" start="0" length="0">
      <dxf>
        <font>
          <b/>
          <sz val="10"/>
          <color auto="1"/>
          <name val="Arial"/>
          <scheme val="none"/>
        </font>
      </dxf>
    </rfmt>
    <rfmt sheetId="1" sqref="N70" start="0" length="0">
      <dxf>
        <font>
          <b/>
          <sz val="10"/>
          <color auto="1"/>
          <name val="Arial"/>
          <scheme val="none"/>
        </font>
      </dxf>
    </rfmt>
    <rfmt sheetId="1" sqref="N73" start="0" length="0">
      <dxf>
        <font>
          <b/>
          <sz val="10"/>
          <color auto="1"/>
          <name val="Arial"/>
          <scheme val="none"/>
        </font>
      </dxf>
    </rfmt>
    <rfmt sheetId="1" sqref="N78" start="0" length="0">
      <dxf>
        <font>
          <b/>
          <sz val="10"/>
          <color auto="1"/>
          <name val="Arial"/>
          <scheme val="none"/>
        </font>
      </dxf>
    </rfmt>
    <rfmt sheetId="1" sqref="N83" start="0" length="0">
      <dxf>
        <font>
          <b/>
          <sz val="10"/>
          <color auto="1"/>
          <name val="Arial"/>
          <scheme val="none"/>
        </font>
      </dxf>
    </rfmt>
    <rfmt sheetId="1" sqref="N88" start="0" length="0">
      <dxf>
        <font>
          <b/>
          <sz val="10"/>
          <color auto="1"/>
          <name val="Arial"/>
          <scheme val="none"/>
        </font>
      </dxf>
    </rfmt>
    <rfmt sheetId="1" sqref="N97" start="0" length="0">
      <dxf>
        <font>
          <b/>
          <sz val="10"/>
          <color auto="1"/>
          <name val="Arial"/>
          <scheme val="none"/>
        </font>
      </dxf>
    </rfmt>
    <rfmt sheetId="1" sqref="N100" start="0" length="0">
      <dxf>
        <font>
          <b/>
          <sz val="10"/>
          <color auto="1"/>
          <name val="Arial"/>
          <scheme val="none"/>
        </font>
      </dxf>
    </rfmt>
    <rfmt sheetId="1" sqref="N102" start="0" length="0">
      <dxf>
        <font>
          <b/>
          <sz val="10"/>
          <color auto="1"/>
          <name val="Arial"/>
          <scheme val="none"/>
        </font>
      </dxf>
    </rfmt>
    <rfmt sheetId="1" sqref="N103" start="0" length="0">
      <dxf>
        <font>
          <b/>
          <sz val="10"/>
          <color auto="1"/>
          <name val="Arial"/>
          <scheme val="none"/>
        </font>
      </dxf>
    </rfmt>
    <rfmt sheetId="1" sqref="N139" start="0" length="0">
      <dxf>
        <font>
          <b/>
          <sz val="14"/>
          <color auto="1"/>
          <name val="Arial"/>
          <scheme val="none"/>
        </font>
      </dxf>
    </rfmt>
  </rrc>
  <rrc rId="1878" sId="1" ref="N1:N1048576" action="deleteCol">
    <undo index="0" exp="area" ref3D="1" dr="$A$4:$XFD$5" dn="Заголовки_для_печати" sId="1"/>
    <undo index="0" exp="area" ref3D="1" dr="$A$4:$XFD$4" dn="Z_FBAF5147_4C9A_47FA_80C4_E791A762535F_.wvu.PrintTitles" sId="1"/>
    <undo index="0" exp="area" ref3D="1" dr="$A$4:$XFD$4" dn="Z_FA17A1D0_3362_4D03_A9AF_7D879C1500B2_.wvu.PrintTitles" sId="1"/>
    <undo index="0" exp="area" ref3D="1" dr="$A$4:$XFD$4" dn="Z_F2EF3A5B_D6E5_4AE7_A40A_01D9704610D0_.wvu.PrintTitles" sId="1"/>
    <undo index="0" exp="area" ref3D="1" dr="$A$4:$XFD$4" dn="Z_E8023456_A14D_404E_94B3_BAD76B20BE81_.wvu.PrintTitles" sId="1"/>
    <undo index="0" exp="area" ref3D="1" dr="$A$4:$XFD$4" dn="Z_D0B9F0E6_D309_4B08_946C_D3BFB15AA1C0_.wvu.PrintTitles" sId="1"/>
    <undo index="0" exp="area" ref3D="1" dr="$A$4:$XFD$5" dn="Z_BC66424F_7557_41CC_91E7_CE47C12932B4_.wvu.PrintTitles" sId="1"/>
    <undo index="0" exp="area" ref3D="1" dr="$A$4:$XFD$4" dn="Z_AE62AB75_5C3F_493C_A5FE_118C9EAEEC6B_.wvu.PrintTitles" sId="1"/>
    <undo index="0" exp="area" ref3D="1" dr="$A$4:$XFD$4" dn="Z_ADDE3D89_A0C2_419D_9113_2B13B6FF1D78_.wvu.PrintTitles" sId="1"/>
    <undo index="0" exp="area" ref3D="1" dr="$A$4:$XFD$5" dn="Z_AC992A35_0F1D_49F8_B18D_056172A147FF_.wvu.PrintTitles" sId="1"/>
    <undo index="0" exp="area" ref3D="1" dr="$A$4:$XFD$4" dn="Z_A26E3A8C_99D3_41C4_8D26_5B8B1C2BFBC3_.wvu.PrintTitles" sId="1"/>
    <undo index="0" exp="area" ref3D="1" dr="$A$4:$XFD$4" dn="Z_A19AE8F5_9A61_46D8_86D2_E37C22CB5335_.wvu.PrintTitles" sId="1"/>
    <undo index="0" exp="area" ref3D="1" dr="$A$4:$XFD$4" dn="Z_9DC29FFA_E86F_4CDE_BB5A_4FB364921DDB_.wvu.PrintTitles" sId="1"/>
    <undo index="0" exp="area" ref3D="1" dr="$A$4:$XFD$4" dn="Z_94D0CC99_2338_40D3_AD38_9716A1D5B08F_.wvu.PrintTitles" sId="1"/>
    <undo index="0" exp="area" ref3D="1" dr="$A$4:$XFD$5" dn="Z_93DAE15D_5AB5_4A8F_B7B6_622C190FF562_.wvu.PrintTitles" sId="1"/>
    <undo index="0" exp="area" ref3D="1" dr="$A$4:$XFD$5" dn="Z_91725105_6813_4743_906F_2F079BE37104_.wvu.PrintTitles" sId="1"/>
    <undo index="0" exp="area" ref3D="1" dr="$A$4:$XFD$5" dn="Z_903374AF_E8D7_4191_9CE7_B0B71AE68B41_.wvu.PrintTitles" sId="1"/>
    <undo index="0" exp="area" ref3D="1" dr="$A$4:$XFD$5" dn="Z_8D69FC79_A59C_4BCA_9394_DF4079B4A0AE_.wvu.PrintTitles" sId="1"/>
    <undo index="0" exp="area" ref3D="1" dr="$A$4:$XFD$5" dn="Z_8C812597_ECE5_42DC_99FF_99B6BEA25BF4_.wvu.PrintTitles" sId="1"/>
    <undo index="0" exp="area" ref3D="1" dr="$A$4:$XFD$4" dn="Z_81001CE1_44EA_44BD_B003_9007732EE26A_.wvu.PrintTitles" sId="1"/>
    <undo index="0" exp="area" ref3D="1" dr="$A$4:$XFD$5" dn="Z_7EDE2257_86B0_4F19_A3FD_9F9F96AE97CC_.wvu.PrintTitles" sId="1"/>
    <undo index="0" exp="area" ref3D="1" dr="$A$4:$XFD$4" dn="Z_7686EE8C_3B7C_4C80_BBB5_BA204AF0E3D5_.wvu.PrintTitles" sId="1"/>
    <undo index="0" exp="area" ref3D="1" dr="$A$4:$XFD$4" dn="Z_610D9673_3FCB_43CB_AC0A_0E634877818E_.wvu.PrintTitles" sId="1"/>
    <undo index="0" exp="area" ref3D="1" dr="$A$4:$XFD$5" dn="Z_5FED9768_4FC5_4CE6_B17D_562AC1A239DD_.wvu.PrintTitles" sId="1"/>
    <undo index="0" exp="area" ref3D="1" dr="$A$4:$XFD$5" dn="Z_5E382737_190D_413F_8B00_6E0774A78621_.wvu.PrintTitles" sId="1"/>
    <undo index="0" exp="area" ref3D="1" dr="$A$4:$XFD$5" dn="Z_5220E8A5_06E0_4684_AC14_F50C5A958EB9_.wvu.PrintTitles" sId="1"/>
    <undo index="0" exp="area" ref3D="1" dr="$A$4:$XFD$5" dn="Z_47889950_1476_43FB_96B2_E20FF0535EE6_.wvu.PrintTitles" sId="1"/>
    <undo index="0" exp="area" ref3D="1" dr="$A$4:$XFD$4" dn="Z_3E3AC9F5_5CB4_40A1_A80B_A34428C98A7B_.wvu.PrintTitles" sId="1"/>
    <undo index="0" exp="area" ref3D="1" dr="$A$4:$XFD$4" dn="Z_306F3304_C964_4849_9870_E01DFAD710FD_.wvu.PrintTitles" sId="1"/>
    <undo index="0" exp="area" ref3D="1" dr="$A$4:$XFD$4" dn="Z_1D7572E2_CBE9_4796_9D20_5AF7A371ED3A_.wvu.PrintTitles" sId="1"/>
    <undo index="0" exp="area" ref3D="1" dr="$A$4:$XFD$5" dn="Z_0DE9F4A8_FDB5_4305_B1EF_C452A0DD9EC5_.wvu.PrintTitles" sId="1"/>
    <undo index="0" exp="area" ref3D="1" dr="$A$4:$XFD$5" dn="Z_05FBBA01_CF9B_4970_8163_8D059FAABF92_.wvu.PrintTitles" sId="1"/>
    <undo index="0" exp="area" ref3D="1" dr="$A$4:$XFD$5" dn="Z_9380B4D5_3D30_47C3_B3A4_FD838485764A_.wvu.PrintTitles" sId="1"/>
    <rfmt sheetId="1" xfDxf="1" sqref="N1:N1048576" start="0" length="0">
      <dxf>
        <fill>
          <patternFill patternType="solid">
            <bgColor theme="0"/>
          </patternFill>
        </fill>
        <alignment vertical="center" readingOrder="0"/>
      </dxf>
    </rfmt>
    <rfmt sheetId="1" sqref="N4" start="0" length="0">
      <dxf/>
    </rfmt>
    <rfmt sheetId="1" sqref="N5" start="0" length="0">
      <dxf>
        <font>
          <i/>
          <sz val="10"/>
          <color auto="1"/>
          <name val="Arial"/>
          <scheme val="none"/>
        </font>
      </dxf>
    </rfmt>
    <rfmt sheetId="1" sqref="N6" start="0" length="0">
      <dxf>
        <font>
          <i/>
          <sz val="10"/>
          <color auto="1"/>
          <name val="Arial"/>
          <scheme val="none"/>
        </font>
      </dxf>
    </rfmt>
    <rfmt sheetId="1" sqref="N7" start="0" length="0">
      <dxf>
        <font>
          <b/>
          <sz val="10"/>
          <color auto="1"/>
          <name val="Arial"/>
          <scheme val="none"/>
        </font>
      </dxf>
    </rfmt>
    <rfmt sheetId="1" sqref="N12" start="0" length="0">
      <dxf>
        <font>
          <b/>
          <sz val="10"/>
          <color auto="1"/>
          <name val="Arial"/>
          <scheme val="none"/>
        </font>
      </dxf>
    </rfmt>
    <rfmt sheetId="1" sqref="N15" start="0" length="0">
      <dxf>
        <font>
          <b/>
          <sz val="10"/>
          <color auto="1"/>
          <name val="Arial"/>
          <scheme val="none"/>
        </font>
      </dxf>
    </rfmt>
    <rfmt sheetId="1" sqref="N18" start="0" length="0">
      <dxf>
        <font>
          <b/>
          <sz val="10"/>
          <color auto="1"/>
          <name val="Arial"/>
          <scheme val="none"/>
        </font>
      </dxf>
    </rfmt>
    <rfmt sheetId="1" sqref="N19" start="0" length="0">
      <dxf>
        <font>
          <b/>
          <sz val="10"/>
          <color auto="1"/>
          <name val="Arial"/>
          <scheme val="none"/>
        </font>
      </dxf>
    </rfmt>
    <rfmt sheetId="1" sqref="N20" start="0" length="0">
      <dxf>
        <font>
          <b/>
          <sz val="10"/>
          <color auto="1"/>
          <name val="Arial"/>
          <scheme val="none"/>
        </font>
      </dxf>
    </rfmt>
    <rfmt sheetId="1" sqref="N21" start="0" length="0">
      <dxf>
        <font>
          <b/>
          <sz val="10"/>
          <color auto="1"/>
          <name val="Arial"/>
          <scheme val="none"/>
        </font>
      </dxf>
    </rfmt>
    <rfmt sheetId="1" sqref="N22" start="0" length="0">
      <dxf>
        <font>
          <b/>
          <sz val="10"/>
          <color auto="1"/>
          <name val="Arial"/>
          <scheme val="none"/>
        </font>
      </dxf>
    </rfmt>
    <rfmt sheetId="1" sqref="N23" start="0" length="0">
      <dxf>
        <font>
          <b/>
          <sz val="10"/>
          <color auto="1"/>
          <name val="Arial"/>
          <scheme val="none"/>
        </font>
      </dxf>
    </rfmt>
    <rfmt sheetId="1" sqref="N28" start="0" length="0">
      <dxf>
        <font>
          <b/>
          <sz val="10"/>
          <color auto="1"/>
          <name val="Arial"/>
          <scheme val="none"/>
        </font>
      </dxf>
    </rfmt>
    <rfmt sheetId="1" sqref="N33" start="0" length="0">
      <dxf>
        <font>
          <b/>
          <sz val="10"/>
          <color auto="1"/>
          <name val="Arial"/>
          <scheme val="none"/>
        </font>
      </dxf>
    </rfmt>
    <rfmt sheetId="1" sqref="N38" start="0" length="0">
      <dxf>
        <font>
          <b/>
          <sz val="10"/>
          <color auto="1"/>
          <name val="Arial"/>
          <scheme val="none"/>
        </font>
      </dxf>
    </rfmt>
    <rfmt sheetId="1" sqref="N43" start="0" length="0">
      <dxf>
        <font>
          <b/>
          <sz val="10"/>
          <color auto="1"/>
          <name val="Arial"/>
          <scheme val="none"/>
        </font>
      </dxf>
    </rfmt>
    <rfmt sheetId="1" sqref="N47" start="0" length="0">
      <dxf>
        <font>
          <b/>
          <sz val="10"/>
          <color auto="1"/>
          <name val="Arial"/>
          <scheme val="none"/>
        </font>
      </dxf>
    </rfmt>
    <rfmt sheetId="1" sqref="N48" start="0" length="0">
      <dxf>
        <font>
          <b/>
          <sz val="10"/>
          <color auto="1"/>
          <name val="Arial"/>
          <scheme val="none"/>
        </font>
      </dxf>
    </rfmt>
    <rfmt sheetId="1" sqref="N57" start="0" length="0">
      <dxf>
        <font>
          <b/>
          <sz val="10"/>
          <color auto="1"/>
          <name val="Arial"/>
          <scheme val="none"/>
        </font>
      </dxf>
    </rfmt>
    <rfmt sheetId="1" sqref="N62" start="0" length="0">
      <dxf>
        <font>
          <b/>
          <sz val="10"/>
          <color auto="1"/>
          <name val="Arial"/>
          <scheme val="none"/>
        </font>
      </dxf>
    </rfmt>
    <rfmt sheetId="1" sqref="N67" start="0" length="0">
      <dxf>
        <font>
          <b/>
          <sz val="10"/>
          <color auto="1"/>
          <name val="Arial"/>
          <scheme val="none"/>
        </font>
      </dxf>
    </rfmt>
    <rfmt sheetId="1" sqref="N70" start="0" length="0">
      <dxf>
        <font>
          <b/>
          <sz val="10"/>
          <color auto="1"/>
          <name val="Arial"/>
          <scheme val="none"/>
        </font>
      </dxf>
    </rfmt>
    <rfmt sheetId="1" sqref="N73" start="0" length="0">
      <dxf>
        <font>
          <b/>
          <sz val="10"/>
          <color auto="1"/>
          <name val="Arial"/>
          <scheme val="none"/>
        </font>
      </dxf>
    </rfmt>
    <rfmt sheetId="1" sqref="N78" start="0" length="0">
      <dxf>
        <font>
          <b/>
          <sz val="10"/>
          <color auto="1"/>
          <name val="Arial"/>
          <scheme val="none"/>
        </font>
      </dxf>
    </rfmt>
    <rfmt sheetId="1" sqref="N83" start="0" length="0">
      <dxf>
        <font>
          <b/>
          <sz val="10"/>
          <color auto="1"/>
          <name val="Arial"/>
          <scheme val="none"/>
        </font>
      </dxf>
    </rfmt>
    <rfmt sheetId="1" sqref="N88" start="0" length="0">
      <dxf>
        <font>
          <b/>
          <sz val="10"/>
          <color auto="1"/>
          <name val="Arial"/>
          <scheme val="none"/>
        </font>
      </dxf>
    </rfmt>
    <rfmt sheetId="1" sqref="N97" start="0" length="0">
      <dxf>
        <font>
          <b/>
          <sz val="10"/>
          <color auto="1"/>
          <name val="Arial"/>
          <scheme val="none"/>
        </font>
      </dxf>
    </rfmt>
    <rfmt sheetId="1" sqref="N100" start="0" length="0">
      <dxf>
        <font>
          <b/>
          <sz val="10"/>
          <color auto="1"/>
          <name val="Arial"/>
          <scheme val="none"/>
        </font>
      </dxf>
    </rfmt>
    <rfmt sheetId="1" sqref="N102" start="0" length="0">
      <dxf>
        <font>
          <b/>
          <sz val="10"/>
          <color auto="1"/>
          <name val="Arial"/>
          <scheme val="none"/>
        </font>
      </dxf>
    </rfmt>
    <rfmt sheetId="1" sqref="N103" start="0" length="0">
      <dxf>
        <font>
          <b/>
          <sz val="10"/>
          <color auto="1"/>
          <name val="Arial"/>
          <scheme val="none"/>
        </font>
      </dxf>
    </rfmt>
    <rfmt sheetId="1" sqref="N139" start="0" length="0">
      <dxf>
        <font>
          <b/>
          <sz val="14"/>
          <color auto="1"/>
          <name val="Arial"/>
          <scheme val="none"/>
        </font>
      </dxf>
    </rfmt>
  </rrc>
  <rrc rId="1879" sId="1" ref="A144:XFD144" action="deleteRow">
    <undo index="0" exp="area" ref3D="1" dr="$A$1:$A$1048576" dn="Z_FBAF5147_4C9A_47FA_80C4_E791A762535F_.wvu.Cols" sId="1"/>
    <undo index="0" exp="area" ref3D="1" dr="$A$1:$A$1048576" dn="Z_F2EF3A5B_D6E5_4AE7_A40A_01D9704610D0_.wvu.Cols" sId="1"/>
    <undo index="0" exp="area" ref3D="1" dr="$A$1:$A$1048576" dn="Z_E8023456_A14D_404E_94B3_BAD76B20BE81_.wvu.Cols" sId="1"/>
    <undo index="0" exp="area" ref3D="1" dr="$A$1:$A$1048576" dn="Z_BC66424F_7557_41CC_91E7_CE47C12932B4_.wvu.Cols" sId="1"/>
    <undo index="0" exp="area" ref3D="1" dr="$A$1:$A$1048576" dn="Z_AE62AB75_5C3F_493C_A5FE_118C9EAEEC6B_.wvu.Cols" sId="1"/>
    <undo index="0" exp="area" ref3D="1" dr="$A$1:$A$1048576" dn="Z_ADDE3D89_A0C2_419D_9113_2B13B6FF1D78_.wvu.Cols" sId="1"/>
    <undo index="0" exp="area" ref3D="1" dr="$A$1:$A$1048576" dn="Z_AC992A35_0F1D_49F8_B18D_056172A147FF_.wvu.Cols" sId="1"/>
    <undo index="0" exp="area" ref3D="1" dr="$A$1:$A$1048576" dn="Z_A26E3A8C_99D3_41C4_8D26_5B8B1C2BFBC3_.wvu.Cols" sId="1"/>
    <undo index="0" exp="area" ref3D="1" dr="$A$1:$A$1048576" dn="Z_A19AE8F5_9A61_46D8_86D2_E37C22CB5335_.wvu.Cols" sId="1"/>
    <undo index="0" exp="area" ref3D="1" dr="$A$1:$A$1048576" dn="Z_9DC29FFA_E86F_4CDE_BB5A_4FB364921DDB_.wvu.Cols" sId="1"/>
    <undo index="0" exp="area" ref3D="1" dr="$A$1:$A$1048576" dn="Z_94D0CC99_2338_40D3_AD38_9716A1D5B08F_.wvu.Cols" sId="1"/>
    <undo index="0" exp="area" ref3D="1" dr="$A$1:$A$1048576" dn="Z_9380B4D5_3D30_47C3_B3A4_FD838485764A_.wvu.Cols" sId="1"/>
    <undo index="0" exp="area" ref3D="1" dr="$A$1:$A$1048576" dn="Z_91725105_6813_4743_906F_2F079BE37104_.wvu.Cols" sId="1"/>
    <undo index="0" exp="area" ref3D="1" dr="$A$1:$A$1048576" dn="Z_903374AF_E8D7_4191_9CE7_B0B71AE68B41_.wvu.Cols" sId="1"/>
    <undo index="0" exp="area" ref3D="1" dr="$A$1:$A$1048576" dn="Z_8D69FC79_A59C_4BCA_9394_DF4079B4A0AE_.wvu.Cols" sId="1"/>
    <undo index="0" exp="area" ref3D="1" dr="$A$1:$A$1048576" dn="Z_8C812597_ECE5_42DC_99FF_99B6BEA25BF4_.wvu.Cols" sId="1"/>
    <undo index="0" exp="area" ref3D="1" dr="$A$1:$A$1048576" dn="Z_81001CE1_44EA_44BD_B003_9007732EE26A_.wvu.Cols" sId="1"/>
    <undo index="0" exp="area" ref3D="1" dr="$A$1:$A$1048576" dn="Z_7EDE2257_86B0_4F19_A3FD_9F9F96AE97CC_.wvu.Cols" sId="1"/>
    <undo index="0" exp="area" ref3D="1" dr="$A$1:$A$1048576" dn="Z_7686EE8C_3B7C_4C80_BBB5_BA204AF0E3D5_.wvu.Cols" sId="1"/>
    <undo index="0" exp="area" ref3D="1" dr="$A$1:$A$1048576" dn="Z_610D9673_3FCB_43CB_AC0A_0E634877818E_.wvu.Cols" sId="1"/>
    <undo index="0" exp="area" ref3D="1" dr="$A$1:$A$1048576" dn="Z_5FED9768_4FC5_4CE6_B17D_562AC1A239DD_.wvu.Cols" sId="1"/>
    <undo index="0" exp="area" ref3D="1" dr="$A$1:$A$1048576" dn="Z_5E382737_190D_413F_8B00_6E0774A78621_.wvu.Cols" sId="1"/>
    <undo index="0" exp="area" ref3D="1" dr="$A$1:$A$1048576" dn="Z_5220E8A5_06E0_4684_AC14_F50C5A958EB9_.wvu.Cols" sId="1"/>
    <undo index="0" exp="area" ref3D="1" dr="$A$1:$A$1048576" dn="Z_47889950_1476_43FB_96B2_E20FF0535EE6_.wvu.Cols" sId="1"/>
    <undo index="0" exp="area" ref3D="1" dr="$A$1:$A$1048576" dn="Z_3E3AC9F5_5CB4_40A1_A80B_A34428C98A7B_.wvu.Cols" sId="1"/>
    <undo index="0" exp="area" ref3D="1" dr="$A$1:$A$1048576" dn="Z_306F3304_C964_4849_9870_E01DFAD710FD_.wvu.Cols" sId="1"/>
    <undo index="0" exp="area" ref3D="1" dr="$A$1:$A$1048576" dn="Z_1D7572E2_CBE9_4796_9D20_5AF7A371ED3A_.wvu.Cols" sId="1"/>
    <undo index="0" exp="area" ref3D="1" dr="$A$1:$A$1048576" dn="Z_0DE9F4A8_FDB5_4305_B1EF_C452A0DD9EC5_.wvu.Cols" sId="1"/>
    <undo index="0" exp="area" ref3D="1" dr="$A$1:$A$1048576" dn="Z_05FBBA01_CF9B_4970_8163_8D059FAABF92_.wvu.Cols" sId="1"/>
    <undo index="0" exp="area" ref3D="1" dr="$A$1:$A$1048576" dn="Z_93DAE15D_5AB5_4A8F_B7B6_622C190FF562_.wvu.Cols" sId="1"/>
    <rfmt sheetId="1" xfDxf="1" sqref="A144:XFD144" start="0" length="0">
      <dxf>
        <fill>
          <patternFill patternType="solid">
            <bgColor theme="0"/>
          </patternFill>
        </fill>
        <alignment vertical="center" readingOrder="0"/>
      </dxf>
    </rfmt>
    <rfmt sheetId="1" sqref="B144" start="0" length="0">
      <dxf>
        <font>
          <sz val="12"/>
          <color auto="1"/>
          <name val="Times New Roman"/>
          <scheme val="none"/>
        </font>
      </dxf>
    </rfmt>
    <rfmt sheetId="1" sqref="C144" start="0" length="0">
      <dxf>
        <font>
          <sz val="12"/>
          <color auto="1"/>
          <name val="Times New Roman"/>
          <scheme val="none"/>
        </font>
      </dxf>
    </rfmt>
    <rcc rId="0" sId="1" dxf="1">
      <nc r="D144">
        <f>D11+D14+D17+D27+D32+D37+D42+D47+D51+D56+D59+D66+D69+D72+D77+D82+D87+D90+D99+D102+D107+D115+D118+D125+D137</f>
      </nc>
      <ndxf>
        <font>
          <sz val="12"/>
          <color auto="1"/>
          <name val="Times New Roman"/>
          <scheme val="none"/>
        </font>
        <numFmt numFmtId="164" formatCode="#,##0.0"/>
      </ndxf>
    </rcc>
    <rcc rId="0" sId="1" dxf="1">
      <nc r="E144">
        <f>E11+E14+E17+E27+E32+E37+E42+E47+E51+E56+E59+E66+E69+E72+E77+E82+E87+E90+E99+E102+E107+E115+E118+E125+E137</f>
      </nc>
      <ndxf>
        <font>
          <sz val="12"/>
          <color auto="1"/>
          <name val="Times New Roman"/>
          <scheme val="none"/>
        </font>
        <numFmt numFmtId="164" formatCode="#,##0.0"/>
      </ndxf>
    </rcc>
    <rcc rId="0" sId="1" dxf="1">
      <nc r="F144">
        <f>F11+F14+F17+F27+F32+F37+F42+F47+F51+F56+F59+F66+F69+F72+F77+F82+F87+F90+F99+F102+F107+F115+F118+F125+F137</f>
      </nc>
      <ndxf>
        <font>
          <sz val="12"/>
          <color auto="1"/>
          <name val="Times New Roman"/>
          <scheme val="none"/>
        </font>
        <numFmt numFmtId="164" formatCode="#,##0.0"/>
      </ndxf>
    </rcc>
    <rcc rId="0" sId="1" dxf="1">
      <nc r="G144">
        <f>G11+G14+G17+G27+G32+G37+G42+G47+G51+G56+G59+G66+G69+G72+G77+G82+G87+G90+G99+G102+G107+G115+G118+G125+G137</f>
      </nc>
      <ndxf>
        <font>
          <sz val="12"/>
          <color auto="1"/>
          <name val="Times New Roman"/>
          <scheme val="none"/>
        </font>
        <numFmt numFmtId="164" formatCode="#,##0.0"/>
      </ndxf>
    </rcc>
    <rcc rId="0" sId="1" dxf="1">
      <nc r="H144">
        <f>H11+H14+H17+H27+H32+H37+H42+H47+H51+H56+H59+H66+H69+H72+H77+H82+H87+H90+H99+H102+H107+H115+H118+H125+H137</f>
      </nc>
      <ndxf>
        <font>
          <sz val="12"/>
          <color auto="1"/>
          <name val="Times New Roman"/>
          <scheme val="none"/>
        </font>
        <numFmt numFmtId="164" formatCode="#,##0.0"/>
      </ndxf>
    </rcc>
    <rcc rId="0" sId="1" dxf="1">
      <nc r="I144">
        <f>I11+I14+I17+I27+I32+I37+I42+I47+I51+I56+I59+I66+I69+I72+I77+I82+I87+I90+I99+I102+I107+I115+I118+I125+I137</f>
      </nc>
      <ndxf>
        <font>
          <sz val="12"/>
          <color auto="1"/>
          <name val="Times New Roman"/>
          <scheme val="none"/>
        </font>
        <numFmt numFmtId="164" formatCode="#,##0.0"/>
      </ndxf>
    </rcc>
    <rcc rId="0" sId="1" dxf="1">
      <nc r="J144">
        <f>J11+J14+J17+J27+J32+J37+J42+J47+J51+J56+J59+J66+J69+J72+J77+J82+J87+J90+J99+J102+J107+J115+J118+J125+J137</f>
      </nc>
      <ndxf>
        <font>
          <sz val="12"/>
          <color auto="1"/>
          <name val="Times New Roman"/>
          <scheme val="none"/>
        </font>
        <numFmt numFmtId="164" formatCode="#,##0.0"/>
      </ndxf>
    </rcc>
    <rcc rId="0" sId="1" dxf="1">
      <nc r="K144">
        <f>K11+K14+K20+K17+K27+K32+K37+K42+K47+K51+K56+K59+K66+K69+K72+K77+K82+K87+K90+K99+K102+K107+K110+K115+K118+K125+K130+K137</f>
      </nc>
      <ndxf>
        <font>
          <sz val="12"/>
          <color auto="1"/>
          <name val="Times New Roman"/>
          <scheme val="none"/>
        </font>
        <numFmt numFmtId="164" formatCode="#,##0.0"/>
      </ndxf>
    </rcc>
    <rcc rId="0" sId="1" dxf="1">
      <nc r="L144">
        <f>L11+L14+L17+L27+L32+L37+L42+L47+L51+L56+L59+L66+L69+L72+L77+L82+L87+L90+L99+L102+L107+L115+L118+L125+L137</f>
      </nc>
      <ndxf>
        <font>
          <sz val="12"/>
          <color auto="1"/>
          <name val="Times New Roman"/>
          <scheme val="none"/>
        </font>
        <numFmt numFmtId="164" formatCode="#,##0.0"/>
      </ndxf>
    </rcc>
    <rcc rId="0" sId="1" dxf="1">
      <nc r="M144">
        <f>M11+M14+M17+M27+M32+M37+M42+M47+M51+M56+M59+M66+M69+M72+M77+M82+M87+M90+M99+M102+M107+M115+M118+M125+M137</f>
      </nc>
      <ndxf>
        <font>
          <sz val="12"/>
          <color auto="1"/>
          <name val="Times New Roman"/>
          <scheme val="none"/>
        </font>
        <numFmt numFmtId="164" formatCode="#,##0.0"/>
      </ndxf>
    </rcc>
  </rrc>
  <rdn rId="0" localSheetId="1" customView="1" name="Z_DEEBEC44_E70F_4336_96C6_9B7CBAE0F530_.wvu.PrintArea" hidden="1" oldHidden="1">
    <formula>'расчет показателей'!$B$1:$M$139</formula>
  </rdn>
  <rdn rId="0" localSheetId="1" customView="1" name="Z_DEEBEC44_E70F_4336_96C6_9B7CBAE0F530_.wvu.PrintTitles" hidden="1" oldHidden="1">
    <formula>'расчет показателей'!$4:$5</formula>
  </rdn>
  <rdn rId="0" localSheetId="1" customView="1" name="Z_DEEBEC44_E70F_4336_96C6_9B7CBAE0F530_.wvu.Cols" hidden="1" oldHidden="1">
    <formula>'расчет показателей'!$A:$A</formula>
  </rdn>
  <rdn rId="0" localSheetId="1" customView="1" name="Z_DEEBEC44_E70F_4336_96C6_9B7CBAE0F530_.wvu.FilterData" hidden="1" oldHidden="1">
    <formula>'расчет показателей'!$A$5:$M$5</formula>
  </rdn>
  <rcv guid="{DEEBEC44-E70F-4336-96C6-9B7CBAE0F530}" action="add"/>
</revisions>
</file>

<file path=xl/revisions/revisionLog110.xml><?xml version="1.0" encoding="utf-8"?>
<revisions xmlns="http://schemas.openxmlformats.org/spreadsheetml/2006/main" xmlns:r="http://schemas.openxmlformats.org/officeDocument/2006/relationships">
  <rcc rId="1495" sId="1">
    <oc r="F129">
      <f>F127/F128</f>
    </oc>
    <nc r="F129">
      <f>F127/F128</f>
    </nc>
  </rcc>
  <rcc rId="1496" sId="1">
    <nc r="J106">
      <f>J104/J105</f>
    </nc>
  </rcc>
  <rcc rId="1497" sId="1" odxf="1" dxf="1">
    <nc r="D106">
      <f>D104/D105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498" sId="1">
    <nc r="E106">
      <f>E104/E105</f>
    </nc>
  </rcc>
  <rcc rId="1499" sId="1">
    <nc r="F106">
      <f>F104/F105</f>
    </nc>
  </rcc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c rId="1806" sId="1" numFmtId="4">
    <oc r="M122">
      <v>18719.32</v>
    </oc>
    <nc r="M122">
      <v>23159.47</v>
    </nc>
  </rcc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112.xml><?xml version="1.0" encoding="utf-8"?>
<revisions xmlns="http://schemas.openxmlformats.org/spreadsheetml/2006/main" xmlns:r="http://schemas.openxmlformats.org/officeDocument/2006/relationships"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dn rId="0" localSheetId="1" customView="1" name="Z_5E382737_190D_413F_8B00_6E0774A78621_.wvu.FilterData" hidden="1" oldHidden="1">
    <formula>'расчет показателей'!$A$5:$Q$5</formula>
    <oldFormula>'расчет показателей'!$A$5:$Q$5</oldFormula>
  </rdn>
  <rcv guid="{5E382737-190D-413F-8B00-6E0774A78621}" action="add"/>
</revisions>
</file>

<file path=xl/revisions/revisionLog113.xml><?xml version="1.0" encoding="utf-8"?>
<revisions xmlns="http://schemas.openxmlformats.org/spreadsheetml/2006/main" xmlns:r="http://schemas.openxmlformats.org/officeDocument/2006/relationships">
  <rfmt sheetId="1" sqref="E127:E128">
    <dxf>
      <fill>
        <patternFill>
          <bgColor theme="0"/>
        </patternFill>
      </fill>
    </dxf>
  </rfmt>
  <rcv guid="{AC992A35-0F1D-49F8-B18D-056172A147FF}" action="delete"/>
  <rdn rId="0" localSheetId="1" customView="1" name="Z_AC992A35_0F1D_49F8_B18D_056172A147FF_.wvu.PrintArea" hidden="1" oldHidden="1">
    <formula>'расчет показателей'!$B$1:$M$139</formula>
    <oldFormula>'расчет показателей'!$B$1:$M$139</oldFormula>
  </rdn>
  <rdn rId="0" localSheetId="1" customView="1" name="Z_AC992A35_0F1D_49F8_B18D_056172A147FF_.wvu.PrintTitles" hidden="1" oldHidden="1">
    <formula>'расчет показателей'!$4:$5</formula>
    <oldFormula>'расчет показателей'!$4:$5</oldFormula>
  </rdn>
  <rdn rId="0" localSheetId="1" customView="1" name="Z_AC992A35_0F1D_49F8_B18D_056172A147FF_.wvu.Cols" hidden="1" oldHidden="1">
    <formula>'расчет показателей'!$A:$A</formula>
    <oldFormula>'расчет показателей'!$A:$A</oldFormula>
  </rdn>
  <rdn rId="0" localSheetId="1" customView="1" name="Z_AC992A35_0F1D_49F8_B18D_056172A147FF_.wvu.FilterData" hidden="1" oldHidden="1">
    <formula>'расчет показателей'!$A$5:$Q$5</formula>
    <oldFormula>'расчет показателей'!$A$5:$Q$5</oldFormula>
  </rdn>
  <rcv guid="{AC992A35-0F1D-49F8-B18D-056172A147FF}" action="add"/>
</revisions>
</file>

<file path=xl/revisions/revisionLog114.xml><?xml version="1.0" encoding="utf-8"?>
<revisions xmlns="http://schemas.openxmlformats.org/spreadsheetml/2006/main" xmlns:r="http://schemas.openxmlformats.org/officeDocument/2006/relationships"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15.xml><?xml version="1.0" encoding="utf-8"?>
<revisions xmlns="http://schemas.openxmlformats.org/spreadsheetml/2006/main" xmlns:r="http://schemas.openxmlformats.org/officeDocument/2006/relationships">
  <rcc rId="1504" sId="1">
    <oc r="F124">
      <f>F122/F123</f>
    </oc>
    <nc r="F124">
      <f>F122/F123</f>
    </nc>
  </rcc>
  <rcc rId="1505" sId="1">
    <oc r="F125">
      <v>5</v>
    </oc>
    <nc r="F125">
      <v>3</v>
    </nc>
  </rcc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16.xml><?xml version="1.0" encoding="utf-8"?>
<revisions xmlns="http://schemas.openxmlformats.org/spreadsheetml/2006/main" xmlns:r="http://schemas.openxmlformats.org/officeDocument/2006/relationships">
  <rcc rId="642" sId="1" odxf="1" dxf="1">
    <oc r="J13" t="inlineStr">
      <is>
        <t>сроки соблюдены</t>
      </is>
    </oc>
    <nc r="J13" t="inlineStr">
      <is>
        <t>сроки нарушены более чем на 15 дней</t>
      </is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643" sId="1">
    <oc r="J14">
      <v>3</v>
    </oc>
    <nc r="J14">
      <v>0</v>
    </nc>
  </rcc>
  <rcc rId="644" sId="1">
    <oc r="J60">
      <f>J59+J56+J51+J47+J42+J37+J32+J27</f>
    </oc>
    <nc r="J60">
      <f>J59+J56+J51+J47+J42+J37+J32+J27</f>
    </nc>
  </rcc>
  <rfmt sheetId="1" sqref="J111">
    <dxf>
      <fill>
        <patternFill>
          <bgColor theme="0"/>
        </patternFill>
      </fill>
    </dxf>
  </rfmt>
  <rfmt sheetId="1" sqref="J117:J119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17.xml><?xml version="1.0" encoding="utf-8"?>
<revisions xmlns="http://schemas.openxmlformats.org/spreadsheetml/2006/main" xmlns:r="http://schemas.openxmlformats.org/officeDocument/2006/relationships">
  <rfmt sheetId="1" sqref="M122" start="0" length="0">
    <dxf>
      <border>
        <left style="thin">
          <color indexed="64"/>
        </left>
        <right/>
        <top style="thin">
          <color indexed="64"/>
        </top>
        <bottom style="thin">
          <color indexed="64"/>
        </bottom>
      </border>
    </dxf>
  </rfmt>
  <rfmt sheetId="1" sqref="M122" start="0" length="0">
    <dxf>
      <font>
        <sz val="12"/>
        <color theme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center" vertical="center" wrapText="1" readingOrder="0"/>
      <border outline="0">
        <right style="thin">
          <color indexed="64"/>
        </right>
      </border>
    </dxf>
  </rfmt>
  <rfmt sheetId="1" sqref="M123" start="0" length="0">
    <dxf>
      <font>
        <sz val="12"/>
        <color theme="1"/>
        <name val="Times New Roman"/>
        <scheme val="none"/>
      </font>
      <numFmt numFmtId="4" formatCode="#,##0.00"/>
      <alignment horizont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118.xml><?xml version="1.0" encoding="utf-8"?>
<revisions xmlns="http://schemas.openxmlformats.org/spreadsheetml/2006/main" xmlns:r="http://schemas.openxmlformats.org/officeDocument/2006/relationships">
  <rcc rId="1811" sId="1" numFmtId="4">
    <oc r="M122">
      <v>23159.47</v>
    </oc>
    <nc r="M122">
      <v>17890.349999999999</v>
    </nc>
  </rcc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119.xml><?xml version="1.0" encoding="utf-8"?>
<revisions xmlns="http://schemas.openxmlformats.org/spreadsheetml/2006/main" xmlns:r="http://schemas.openxmlformats.org/officeDocument/2006/relationships">
  <rcc rId="1552" sId="1" numFmtId="4">
    <oc r="J127">
      <v>4</v>
    </oc>
    <nc r="J127">
      <v>838</v>
    </nc>
  </rcc>
  <rcc rId="1553" sId="1">
    <oc r="J129">
      <f>J127/J128</f>
    </oc>
    <nc r="J129">
      <f>J127/J128</f>
    </nc>
  </rcc>
  <rcc rId="1554" sId="1" numFmtId="4">
    <oc r="J128">
      <v>61</v>
    </oc>
    <nc r="J128">
      <v>997.09</v>
    </nc>
  </rcc>
  <rfmt sheetId="1" sqref="J127:J128">
    <dxf>
      <fill>
        <patternFill>
          <bgColor theme="0"/>
        </patternFill>
      </fill>
    </dxf>
  </rfmt>
  <rcc rId="1555" sId="1">
    <oc r="J130">
      <v>0</v>
    </oc>
    <nc r="J130">
      <v>5</v>
    </nc>
  </rcc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20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fmt sheetId="1" sqref="F39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22.xml><?xml version="1.0" encoding="utf-8"?>
<revisions xmlns="http://schemas.openxmlformats.org/spreadsheetml/2006/main" xmlns:r="http://schemas.openxmlformats.org/officeDocument/2006/relationships">
  <rcv guid="{8C812597-ECE5-42DC-99FF-99B6BEA25BF4}" action="delete"/>
  <rdn rId="0" localSheetId="1" customView="1" name="Z_8C812597_ECE5_42DC_99FF_99B6BEA25BF4_.wvu.PrintArea" hidden="1" oldHidden="1">
    <formula>'расчет показателей'!$B$1:$M$139</formula>
    <oldFormula>'расчет показателей'!$B$1:$M$139</oldFormula>
  </rdn>
  <rdn rId="0" localSheetId="1" customView="1" name="Z_8C812597_ECE5_42DC_99FF_99B6BEA25BF4_.wvu.PrintTitles" hidden="1" oldHidden="1">
    <formula>'расчет показателей'!$4:$5</formula>
    <oldFormula>'расчет показателей'!$4:$5</oldFormula>
  </rdn>
  <rdn rId="0" localSheetId="1" customView="1" name="Z_8C812597_ECE5_42DC_99FF_99B6BEA25BF4_.wvu.Cols" hidden="1" oldHidden="1">
    <formula>'расчет показателей'!$A:$A</formula>
    <oldFormula>'расчет показателей'!$A:$A</oldFormula>
  </rdn>
  <rdn rId="0" localSheetId="1" customView="1" name="Z_8C812597_ECE5_42DC_99FF_99B6BEA25BF4_.wvu.FilterData" hidden="1" oldHidden="1">
    <formula>'расчет показателей'!$A$5:$Q$5</formula>
    <oldFormula>'расчет показателей'!$A$5:$Q$5</oldFormula>
  </rdn>
  <rcv guid="{8C812597-ECE5-42DC-99FF-99B6BEA25BF4}" action="add"/>
</revisions>
</file>

<file path=xl/revisions/revisionLog123.xml><?xml version="1.0" encoding="utf-8"?>
<revisions xmlns="http://schemas.openxmlformats.org/spreadsheetml/2006/main" xmlns:r="http://schemas.openxmlformats.org/officeDocument/2006/relationships"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24.xml><?xml version="1.0" encoding="utf-8"?>
<revisions xmlns="http://schemas.openxmlformats.org/spreadsheetml/2006/main" xmlns:r="http://schemas.openxmlformats.org/officeDocument/2006/relationships">
  <rfmt sheetId="1" sqref="L139">
    <dxf>
      <fill>
        <patternFill>
          <bgColor theme="0"/>
        </patternFill>
      </fill>
    </dxf>
  </rfmt>
  <rcv guid="{8C812597-ECE5-42DC-99FF-99B6BEA25BF4}" action="delete"/>
  <rdn rId="0" localSheetId="1" customView="1" name="Z_8C812597_ECE5_42DC_99FF_99B6BEA25BF4_.wvu.PrintArea" hidden="1" oldHidden="1">
    <formula>'расчет показателей'!$B$1:$M$139</formula>
    <oldFormula>'расчет показателей'!$B$1:$M$139</oldFormula>
  </rdn>
  <rdn rId="0" localSheetId="1" customView="1" name="Z_8C812597_ECE5_42DC_99FF_99B6BEA25BF4_.wvu.PrintTitles" hidden="1" oldHidden="1">
    <formula>'расчет показателей'!$4:$5</formula>
    <oldFormula>'расчет показателей'!$4:$5</oldFormula>
  </rdn>
  <rdn rId="0" localSheetId="1" customView="1" name="Z_8C812597_ECE5_42DC_99FF_99B6BEA25BF4_.wvu.Cols" hidden="1" oldHidden="1">
    <formula>'расчет показателей'!$A:$A</formula>
    <oldFormula>'расчет показателей'!$A:$A</oldFormula>
  </rdn>
  <rdn rId="0" localSheetId="1" customView="1" name="Z_8C812597_ECE5_42DC_99FF_99B6BEA25BF4_.wvu.FilterData" hidden="1" oldHidden="1">
    <formula>'расчет показателей'!$A$5:$Q$5</formula>
    <oldFormula>'расчет показателей'!$A$5:$Q$5</oldFormula>
  </rdn>
  <rcv guid="{8C812597-ECE5-42DC-99FF-99B6BEA25BF4}" action="add"/>
</revisions>
</file>

<file path=xl/revisions/revisionLog125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26.xml><?xml version="1.0" encoding="utf-8"?>
<revisions xmlns="http://schemas.openxmlformats.org/spreadsheetml/2006/main" xmlns:r="http://schemas.openxmlformats.org/officeDocument/2006/relationships"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27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28.xml><?xml version="1.0" encoding="utf-8"?>
<revisions xmlns="http://schemas.openxmlformats.org/spreadsheetml/2006/main" xmlns:r="http://schemas.openxmlformats.org/officeDocument/2006/relationships">
  <rcc rId="1062" sId="1" numFmtId="4">
    <oc r="H39">
      <v>358349.62</v>
    </oc>
    <nc r="H39">
      <v>353794.54</v>
    </nc>
  </rcc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29.xml><?xml version="1.0" encoding="utf-8"?>
<revisions xmlns="http://schemas.openxmlformats.org/spreadsheetml/2006/main" xmlns:r="http://schemas.openxmlformats.org/officeDocument/2006/relationships">
  <rcc rId="850" sId="1" numFmtId="4">
    <oc r="G132">
      <v>34</v>
    </oc>
    <nc r="G132">
      <v>2426.75</v>
    </nc>
  </rcc>
  <rcc rId="851" sId="1" numFmtId="4">
    <nc r="G133">
      <v>36.58</v>
    </nc>
  </rcc>
  <rcc rId="852" sId="1" odxf="1" dxf="1" numFmtId="4">
    <nc r="G134">
      <v>30241.94</v>
    </nc>
    <odxf>
      <numFmt numFmtId="1" formatCode="0"/>
      <fill>
        <patternFill patternType="solid">
          <bgColor rgb="FFFFFF00"/>
        </patternFill>
      </fill>
    </odxf>
    <ndxf>
      <numFmt numFmtId="4" formatCode="#,##0.00"/>
      <fill>
        <patternFill patternType="none">
          <bgColor indexed="65"/>
        </patternFill>
      </fill>
    </ndxf>
  </rcc>
  <rcc rId="853" sId="1" odxf="1" dxf="1" numFmtId="4">
    <nc r="G135">
      <v>316.8</v>
    </nc>
    <odxf>
      <numFmt numFmtId="1" formatCode="0"/>
      <fill>
        <patternFill patternType="solid">
          <bgColor rgb="FFFFFF00"/>
        </patternFill>
      </fill>
    </odxf>
    <ndxf>
      <numFmt numFmtId="4" formatCode="#,##0.00"/>
      <fill>
        <patternFill patternType="none">
          <bgColor indexed="65"/>
        </patternFill>
      </fill>
    </ndxf>
  </rcc>
  <rfmt sheetId="1" sqref="G132:G133">
    <dxf>
      <numFmt numFmtId="2" formatCode="0.00"/>
    </dxf>
  </rfmt>
  <rcc rId="854" sId="1" odxf="1" dxf="1">
    <nc r="G136">
      <f>(G132/G133-G134/G135)/(G134/G135)/100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fmt sheetId="1" sqref="G132:G133">
    <dxf>
      <fill>
        <patternFill patternType="none">
          <bgColor auto="1"/>
        </patternFill>
      </fill>
    </dxf>
  </rfmt>
  <rcv guid="{93DAE15D-5AB5-4A8F-B7B6-622C190FF562}" action="delete"/>
  <rdn rId="0" localSheetId="1" customView="1" name="Z_93DAE15D_5AB5_4A8F_B7B6_622C190FF562_.wvu.PrintArea" hidden="1" oldHidden="1">
    <formula>'расчет показателей'!$B$1:$M$139</formula>
    <oldFormula>'расчет показателей'!$B$1:$M$139</oldFormula>
  </rdn>
  <rdn rId="0" localSheetId="1" customView="1" name="Z_93DAE15D_5AB5_4A8F_B7B6_622C190FF562_.wvu.PrintTitles" hidden="1" oldHidden="1">
    <formula>'расчет показателей'!$4:$5</formula>
    <oldFormula>'расчет показателей'!$4:$5</oldFormula>
  </rdn>
  <rdn rId="0" localSheetId="1" customView="1" name="Z_93DAE15D_5AB5_4A8F_B7B6_622C190FF562_.wvu.Cols" hidden="1" oldHidden="1">
    <formula>'расчет показателей'!$A:$A</formula>
    <oldFormula>'расчет показателей'!$A:$A</oldFormula>
  </rdn>
  <rcv guid="{93DAE15D-5AB5-4A8F-B7B6-622C190FF562}" action="add"/>
</revisions>
</file>

<file path=xl/revisions/revisionLog130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fmt sheetId="1" sqref="E95">
    <dxf>
      <fill>
        <patternFill>
          <bgColor theme="0"/>
        </patternFill>
      </fill>
    </dxf>
  </rfmt>
  <rfmt sheetId="1" sqref="E138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32.xml><?xml version="1.0" encoding="utf-8"?>
<revisions xmlns="http://schemas.openxmlformats.org/spreadsheetml/2006/main" xmlns:r="http://schemas.openxmlformats.org/officeDocument/2006/relationships">
  <rcc rId="1150" sId="1">
    <oc r="K95">
      <f>K94+K90+K87+K82+K77+K72+K69+K66</f>
    </oc>
    <nc r="K95">
      <f>K94+K90+K87+K82+K77+K72+K69+K66</f>
    </nc>
  </rcc>
  <rcc rId="1151" sId="1">
    <oc r="L95">
      <f>L94+L90+L87+L82+L77+L72+L69+L66</f>
    </oc>
    <nc r="L95">
      <f>L94+L90+L87+L82+L77+L72+L69+L66</f>
    </nc>
  </rcc>
  <rcc rId="1152" sId="1">
    <oc r="M95">
      <f>M94+M90+M87+M82+M77+M72+M69+M66</f>
    </oc>
    <nc r="M95">
      <f>M94+M90+M87+M82+M77+M72+M69+M66</f>
    </nc>
  </rcc>
  <rcc rId="1153" sId="1" numFmtId="4">
    <oc r="J95">
      <f>J94+J90+J87+J82+J77+J72+J69+J66</f>
    </oc>
    <nc r="J95">
      <v>0</v>
    </nc>
  </rcc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33.xml><?xml version="1.0" encoding="utf-8"?>
<revisions xmlns="http://schemas.openxmlformats.org/spreadsheetml/2006/main" xmlns:r="http://schemas.openxmlformats.org/officeDocument/2006/relationships">
  <rcc rId="862" sId="1">
    <nc r="F41">
      <v>0</v>
    </nc>
  </rcc>
  <rfmt sheetId="1" sqref="M49:M51">
    <dxf>
      <fill>
        <patternFill>
          <bgColor theme="0"/>
        </patternFill>
      </fill>
    </dxf>
  </rfmt>
</revisions>
</file>

<file path=xl/revisions/revisionLog134.xml><?xml version="1.0" encoding="utf-8"?>
<revisions xmlns="http://schemas.openxmlformats.org/spreadsheetml/2006/main" xmlns:r="http://schemas.openxmlformats.org/officeDocument/2006/relationships">
  <rcmt sheetId="1" cell="M122" guid="{B2C8831F-EABA-4E80-8FCC-E30616FD54C2}" author="Купцова И.О." newLength="55"/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135.xml><?xml version="1.0" encoding="utf-8"?>
<revisions xmlns="http://schemas.openxmlformats.org/spreadsheetml/2006/main" xmlns:r="http://schemas.openxmlformats.org/officeDocument/2006/relationships">
  <rcc rId="1417" sId="1">
    <oc r="D140">
      <v>102</v>
    </oc>
    <nc r="D140"/>
  </rcc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36.xml><?xml version="1.0" encoding="utf-8"?>
<revisions xmlns="http://schemas.openxmlformats.org/spreadsheetml/2006/main" xmlns:r="http://schemas.openxmlformats.org/officeDocument/2006/relationships">
  <rcc rId="1590" sId="1" numFmtId="4">
    <oc r="G122">
      <v>112.3</v>
    </oc>
    <nc r="G122">
      <v>112340.09</v>
    </nc>
  </rcc>
  <rcc rId="1591" sId="1" numFmtId="4">
    <oc r="G123">
      <v>161.4</v>
    </oc>
    <nc r="G123">
      <v>161418.6</v>
    </nc>
  </rcc>
  <rcc rId="1592" sId="1" numFmtId="4">
    <oc r="G127">
      <v>65.599999999999994</v>
    </oc>
    <nc r="G127">
      <v>65603.69</v>
    </nc>
  </rcc>
  <rcc rId="1593" sId="1" numFmtId="4">
    <oc r="G128">
      <v>161.4</v>
    </oc>
    <nc r="G128">
      <v>161418.6</v>
    </nc>
  </rcc>
  <rfmt sheetId="1" sqref="G122:G123">
    <dxf>
      <fill>
        <patternFill patternType="none">
          <bgColor auto="1"/>
        </patternFill>
      </fill>
    </dxf>
  </rfmt>
  <rfmt sheetId="1" sqref="G127:G128">
    <dxf>
      <fill>
        <patternFill patternType="none">
          <bgColor auto="1"/>
        </patternFill>
      </fill>
    </dxf>
  </rfmt>
  <rcv guid="{93DAE15D-5AB5-4A8F-B7B6-622C190FF562}" action="delete"/>
  <rdn rId="0" localSheetId="1" customView="1" name="Z_93DAE15D_5AB5_4A8F_B7B6_622C190FF562_.wvu.PrintArea" hidden="1" oldHidden="1">
    <formula>'расчет показателей'!$B$1:$M$139</formula>
    <oldFormula>'расчет показателей'!$B$1:$M$139</oldFormula>
  </rdn>
  <rdn rId="0" localSheetId="1" customView="1" name="Z_93DAE15D_5AB5_4A8F_B7B6_622C190FF562_.wvu.PrintTitles" hidden="1" oldHidden="1">
    <formula>'расчет показателей'!$4:$5</formula>
    <oldFormula>'расчет показателей'!$4:$5</oldFormula>
  </rdn>
  <rdn rId="0" localSheetId="1" customView="1" name="Z_93DAE15D_5AB5_4A8F_B7B6_622C190FF562_.wvu.Cols" hidden="1" oldHidden="1">
    <formula>'расчет показателей'!$A:$A</formula>
    <oldFormula>'расчет показателей'!$A:$A</oldFormula>
  </rdn>
  <rdn rId="0" localSheetId="1" customView="1" name="Z_93DAE15D_5AB5_4A8F_B7B6_622C190FF562_.wvu.FilterData" hidden="1" oldHidden="1">
    <formula>'расчет показателей'!$A$5:$Q$5</formula>
  </rdn>
  <rcv guid="{93DAE15D-5AB5-4A8F-B7B6-622C190FF562}" action="add"/>
</revisions>
</file>

<file path=xl/revisions/revisionLog137.xml><?xml version="1.0" encoding="utf-8"?>
<revisions xmlns="http://schemas.openxmlformats.org/spreadsheetml/2006/main" xmlns:r="http://schemas.openxmlformats.org/officeDocument/2006/relationships">
  <rcc rId="1422" sId="1" numFmtId="4">
    <oc r="I105">
      <v>77678.539999999994</v>
    </oc>
    <nc r="I105">
      <v>81530.2</v>
    </nc>
  </rcc>
  <rfmt sheetId="1" sqref="I105">
    <dxf>
      <fill>
        <patternFill>
          <bgColor theme="0"/>
        </patternFill>
      </fill>
    </dxf>
  </rfmt>
  <rfmt sheetId="1" sqref="I122:I123">
    <dxf>
      <fill>
        <patternFill>
          <bgColor theme="0"/>
        </patternFill>
      </fill>
    </dxf>
  </rfmt>
  <rfmt sheetId="1" sqref="E122:E123">
    <dxf>
      <fill>
        <patternFill>
          <bgColor theme="0"/>
        </patternFill>
      </fill>
    </dxf>
  </rfmt>
  <rcv guid="{AC992A35-0F1D-49F8-B18D-056172A147FF}" action="delete"/>
  <rdn rId="0" localSheetId="1" customView="1" name="Z_AC992A35_0F1D_49F8_B18D_056172A147FF_.wvu.PrintArea" hidden="1" oldHidden="1">
    <formula>'расчет показателей'!$B$1:$M$139</formula>
    <oldFormula>'расчет показателей'!$B$1:$M$139</oldFormula>
  </rdn>
  <rdn rId="0" localSheetId="1" customView="1" name="Z_AC992A35_0F1D_49F8_B18D_056172A147FF_.wvu.PrintTitles" hidden="1" oldHidden="1">
    <formula>'расчет показателей'!$4:$5</formula>
    <oldFormula>'расчет показателей'!$4:$5</oldFormula>
  </rdn>
  <rdn rId="0" localSheetId="1" customView="1" name="Z_AC992A35_0F1D_49F8_B18D_056172A147FF_.wvu.Cols" hidden="1" oldHidden="1">
    <formula>'расчет показателей'!$A:$A</formula>
    <oldFormula>'расчет показателей'!$A:$A</oldFormula>
  </rdn>
  <rdn rId="0" localSheetId="1" customView="1" name="Z_AC992A35_0F1D_49F8_B18D_056172A147FF_.wvu.FilterData" hidden="1" oldHidden="1">
    <formula>'расчет показателей'!$A$5:$Q$5</formula>
  </rdn>
  <rcv guid="{AC992A35-0F1D-49F8-B18D-056172A147FF}" action="add"/>
</revisions>
</file>

<file path=xl/revisions/revisionLog138.xml><?xml version="1.0" encoding="utf-8"?>
<revisions xmlns="http://schemas.openxmlformats.org/spreadsheetml/2006/main" xmlns:r="http://schemas.openxmlformats.org/officeDocument/2006/relationships">
  <rcc rId="1526" sId="1">
    <oc r="N122">
      <v>612.36</v>
    </oc>
    <nc r="N122"/>
  </rcc>
  <rcc rId="1527" sId="1">
    <oc r="N123">
      <v>3047.3</v>
    </oc>
    <nc r="N123"/>
  </rcc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139.xml><?xml version="1.0" encoding="utf-8"?>
<revisions xmlns="http://schemas.openxmlformats.org/spreadsheetml/2006/main" xmlns:r="http://schemas.openxmlformats.org/officeDocument/2006/relationships">
  <rcc rId="1598" sId="1" numFmtId="4">
    <oc r="G105">
      <v>408949.42</v>
    </oc>
    <nc r="G105">
      <v>408849.42</v>
    </nc>
  </rcc>
  <rfmt sheetId="1" sqref="G106">
    <dxf>
      <fill>
        <patternFill patternType="none">
          <bgColor auto="1"/>
        </patternFill>
      </fill>
    </dxf>
  </rfmt>
  <rfmt sheetId="1" sqref="G105">
    <dxf>
      <fill>
        <patternFill patternType="none">
          <bgColor auto="1"/>
        </patternFill>
      </fill>
    </dxf>
  </rfmt>
  <rcv guid="{93DAE15D-5AB5-4A8F-B7B6-622C190FF562}" action="delete"/>
  <rdn rId="0" localSheetId="1" customView="1" name="Z_93DAE15D_5AB5_4A8F_B7B6_622C190FF562_.wvu.PrintArea" hidden="1" oldHidden="1">
    <formula>'расчет показателей'!$B$1:$M$139</formula>
    <oldFormula>'расчет показателей'!$B$1:$M$139</oldFormula>
  </rdn>
  <rdn rId="0" localSheetId="1" customView="1" name="Z_93DAE15D_5AB5_4A8F_B7B6_622C190FF562_.wvu.PrintTitles" hidden="1" oldHidden="1">
    <formula>'расчет показателей'!$4:$5</formula>
    <oldFormula>'расчет показателей'!$4:$5</oldFormula>
  </rdn>
  <rdn rId="0" localSheetId="1" customView="1" name="Z_93DAE15D_5AB5_4A8F_B7B6_622C190FF562_.wvu.Cols" hidden="1" oldHidden="1">
    <formula>'расчет показателей'!$A:$A</formula>
    <oldFormula>'расчет показателей'!$A:$A</oldFormula>
  </rdn>
  <rdn rId="0" localSheetId="1" customView="1" name="Z_93DAE15D_5AB5_4A8F_B7B6_622C190FF562_.wvu.FilterData" hidden="1" oldHidden="1">
    <formula>'расчет показателей'!$A$5:$Q$5</formula>
    <oldFormula>'расчет показателей'!$A$5:$Q$5</oldFormula>
  </rdn>
  <rcv guid="{93DAE15D-5AB5-4A8F-B7B6-622C190FF562}" action="add"/>
</revisions>
</file>

<file path=xl/revisions/revisionLog142.xml><?xml version="1.0" encoding="utf-8"?>
<revisions xmlns="http://schemas.openxmlformats.org/spreadsheetml/2006/main" xmlns:r="http://schemas.openxmlformats.org/officeDocument/2006/relationships">
  <rcc rId="1200" sId="1">
    <oc r="D34">
      <v>0</v>
    </oc>
    <nc r="D34">
      <f>223802617.16 /1000</f>
    </nc>
  </rcc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43.xml><?xml version="1.0" encoding="utf-8"?>
<revisions xmlns="http://schemas.openxmlformats.org/spreadsheetml/2006/main" xmlns:r="http://schemas.openxmlformats.org/officeDocument/2006/relationships">
  <rfmt sheetId="1" sqref="G39">
    <dxf>
      <fill>
        <patternFill>
          <bgColor theme="0"/>
        </patternFill>
      </fill>
    </dxf>
  </rfmt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cc rId="603" sId="1" odxf="1" dxf="1">
    <nc r="E19" t="inlineStr">
      <is>
        <t xml:space="preserve">сроки нарушены </t>
      </is>
    </nc>
    <odxf>
      <font>
        <b/>
        <sz val="12"/>
        <color theme="1"/>
        <name val="Times New Roman"/>
        <scheme val="none"/>
      </font>
      <fill>
        <patternFill patternType="solid">
          <bgColor rgb="FFFFFF00"/>
        </patternFill>
      </fill>
      <alignment wrapText="0" readingOrder="0"/>
    </odxf>
    <ndxf>
      <font>
        <b val="0"/>
        <sz val="12"/>
        <color theme="1"/>
        <name val="Times New Roman"/>
        <scheme val="none"/>
      </font>
      <fill>
        <patternFill patternType="none">
          <bgColor indexed="65"/>
        </patternFill>
      </fill>
      <alignment wrapText="1" readingOrder="0"/>
    </ndxf>
  </rcc>
  <rcc rId="604" sId="1" odxf="1" dxf="1">
    <nc r="E20">
      <v>0</v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52.xml><?xml version="1.0" encoding="utf-8"?>
<revisions xmlns="http://schemas.openxmlformats.org/spreadsheetml/2006/main" xmlns:r="http://schemas.openxmlformats.org/officeDocument/2006/relationships">
  <rcc rId="592" sId="1" numFmtId="4">
    <oc r="E132">
      <v>7</v>
    </oc>
    <nc r="E132">
      <v>2345.9899999999998</v>
    </nc>
  </rcc>
  <rfmt sheetId="1" sqref="E132">
    <dxf>
      <numFmt numFmtId="2" formatCode="0.00"/>
    </dxf>
  </rfmt>
  <rcc rId="593" sId="1" numFmtId="4">
    <nc r="E133">
      <v>17.559999999999999</v>
    </nc>
  </rcc>
  <rfmt sheetId="1" sqref="E133">
    <dxf>
      <numFmt numFmtId="2" formatCode="0.00"/>
    </dxf>
  </rfmt>
  <rcc rId="594" sId="1" numFmtId="4">
    <nc r="E134">
      <v>30241.94</v>
    </nc>
  </rcc>
  <rcc rId="595" sId="1" numFmtId="4">
    <nc r="E135">
      <v>316.8</v>
    </nc>
  </rcc>
  <rfmt sheetId="1" sqref="E134:E135">
    <dxf>
      <numFmt numFmtId="2" formatCode="0.00"/>
    </dxf>
  </rfmt>
  <rcc rId="596" sId="1" odxf="1" dxf="1">
    <nc r="E136">
      <f>(E132/E133-E134/E135)/(E134/E135)/100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fmt sheetId="1" sqref="E132:E135">
    <dxf>
      <fill>
        <patternFill>
          <bgColor theme="0"/>
        </patternFill>
      </fill>
    </dxf>
  </rfmt>
  <rfmt sheetId="1" sqref="E137">
    <dxf>
      <fill>
        <patternFill>
          <bgColor theme="0"/>
        </patternFill>
      </fill>
    </dxf>
  </rfmt>
  <rfmt sheetId="1" sqref="E138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cc rId="1687" sId="1" numFmtId="4">
    <oc r="M128">
      <v>1136.2</v>
    </oc>
    <nc r="M128">
      <v>1136.1500000000001</v>
    </nc>
  </rcc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dn rId="0" localSheetId="1" customView="1" name="Z_5E382737_190D_413F_8B00_6E0774A78621_.wvu.FilterData" hidden="1" oldHidden="1">
    <formula>'расчет показателей'!$A$5:$Q$5</formula>
    <oldFormula>'расчет показателей'!$A$5:$Q$5</oldFormula>
  </rdn>
  <rcv guid="{5E382737-190D-413F-8B00-6E0774A78621}" action="add"/>
</revisions>
</file>

<file path=xl/revisions/revisionLog162.xml><?xml version="1.0" encoding="utf-8"?>
<revisions xmlns="http://schemas.openxmlformats.org/spreadsheetml/2006/main" xmlns:r="http://schemas.openxmlformats.org/officeDocument/2006/relationships">
  <rcc rId="1796" sId="1" numFmtId="4">
    <oc r="M122">
      <v>23159.5</v>
    </oc>
    <nc r="M122">
      <v>18719.32</v>
    </nc>
  </rcc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171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72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cv guid="{8D69FC79-A59C-4BCA-9394-DF4079B4A0AE}" action="add"/>
</revisions>
</file>

<file path=xl/revisions/revisionLog181.xml><?xml version="1.0" encoding="utf-8"?>
<revisions xmlns="http://schemas.openxmlformats.org/spreadsheetml/2006/main" xmlns:r="http://schemas.openxmlformats.org/officeDocument/2006/relationships">
  <rfmt sheetId="1" sqref="E105">
    <dxf>
      <fill>
        <patternFill>
          <bgColor rgb="FFFFFF00"/>
        </patternFill>
      </fill>
    </dxf>
  </rfmt>
  <rfmt sheetId="1" sqref="I105">
    <dxf>
      <fill>
        <patternFill>
          <bgColor rgb="FFFFFF00"/>
        </patternFill>
      </fill>
    </dxf>
  </rfmt>
  <rcc rId="1445" sId="1" numFmtId="4">
    <oc r="E105">
      <v>377103.79</v>
    </oc>
    <nc r="E105">
      <v>376233.55</v>
    </nc>
  </rcc>
  <rfmt sheetId="1" sqref="E105">
    <dxf>
      <fill>
        <patternFill>
          <bgColor theme="0"/>
        </patternFill>
      </fill>
    </dxf>
  </rfmt>
  <rcv guid="{AC992A35-0F1D-49F8-B18D-056172A147FF}" action="delete"/>
  <rdn rId="0" localSheetId="1" customView="1" name="Z_AC992A35_0F1D_49F8_B18D_056172A147FF_.wvu.PrintArea" hidden="1" oldHidden="1">
    <formula>'расчет показателей'!$B$1:$M$139</formula>
    <oldFormula>'расчет показателей'!$B$1:$M$139</oldFormula>
  </rdn>
  <rdn rId="0" localSheetId="1" customView="1" name="Z_AC992A35_0F1D_49F8_B18D_056172A147FF_.wvu.PrintTitles" hidden="1" oldHidden="1">
    <formula>'расчет показателей'!$4:$5</formula>
    <oldFormula>'расчет показателей'!$4:$5</oldFormula>
  </rdn>
  <rdn rId="0" localSheetId="1" customView="1" name="Z_AC992A35_0F1D_49F8_B18D_056172A147FF_.wvu.Cols" hidden="1" oldHidden="1">
    <formula>'расчет показателей'!$A:$A</formula>
    <oldFormula>'расчет показателей'!$A:$A</oldFormula>
  </rdn>
  <rdn rId="0" localSheetId="1" customView="1" name="Z_AC992A35_0F1D_49F8_B18D_056172A147FF_.wvu.FilterData" hidden="1" oldHidden="1">
    <formula>'расчет показателей'!$A$5:$Q$5</formula>
    <oldFormula>'расчет показателей'!$A$5:$Q$5</oldFormula>
  </rdn>
  <rcv guid="{AC992A35-0F1D-49F8-B18D-056172A147FF}" action="add"/>
</revisions>
</file>

<file path=xl/revisions/revisionLog182.xml><?xml version="1.0" encoding="utf-8"?>
<revisions xmlns="http://schemas.openxmlformats.org/spreadsheetml/2006/main" xmlns:r="http://schemas.openxmlformats.org/officeDocument/2006/relationships">
  <rcv guid="{BC66424F-7557-41CC-91E7-CE47C12932B4}" action="delete"/>
  <rdn rId="0" localSheetId="1" customView="1" name="Z_BC66424F_7557_41CC_91E7_CE47C12932B4_.wvu.PrintArea" hidden="1" oldHidden="1">
    <formula>'расчет показателей'!$B$1:$M$139</formula>
    <oldFormula>'расчет показателей'!$B$1:$M$139</oldFormula>
  </rdn>
  <rdn rId="0" localSheetId="1" customView="1" name="Z_BC66424F_7557_41CC_91E7_CE47C12932B4_.wvu.PrintTitles" hidden="1" oldHidden="1">
    <formula>'расчет показателей'!$4:$5</formula>
    <oldFormula>'расчет показателей'!$4:$5</oldFormula>
  </rdn>
  <rdn rId="0" localSheetId="1" customView="1" name="Z_BC66424F_7557_41CC_91E7_CE47C12932B4_.wvu.Cols" hidden="1" oldHidden="1">
    <formula>'расчет показателей'!$A:$A</formula>
    <oldFormula>'расчет показателей'!$A:$A</oldFormula>
  </rdn>
  <rdn rId="0" localSheetId="1" customView="1" name="Z_BC66424F_7557_41CC_91E7_CE47C12932B4_.wvu.FilterData" hidden="1" oldHidden="1">
    <formula>'расчет показателей'!$A$5:$Q$5</formula>
    <oldFormula>'расчет показателей'!$A$5:$Q$5</oldFormula>
  </rdn>
  <rcv guid="{BC66424F-7557-41CC-91E7-CE47C12932B4}" action="add"/>
</revisions>
</file>

<file path=xl/revisions/revisionLog183.xml><?xml version="1.0" encoding="utf-8"?>
<revisions xmlns="http://schemas.openxmlformats.org/spreadsheetml/2006/main" xmlns:r="http://schemas.openxmlformats.org/officeDocument/2006/relationships">
  <rcc rId="683" sId="1" odxf="1" dxf="1">
    <oc r="G98" t="inlineStr">
      <is>
        <t>Нарушения отсутствуют</t>
      </is>
    </oc>
    <nc r="G98" t="inlineStr">
      <is>
        <t>Контрольные мероприятия не проводились</t>
      </is>
    </nc>
    <odxf>
      <fill>
        <patternFill patternType="solid">
          <bgColor theme="5" tint="0.59999389629810485"/>
        </patternFill>
      </fill>
    </odxf>
    <ndxf>
      <fill>
        <patternFill patternType="none">
          <bgColor indexed="65"/>
        </patternFill>
      </fill>
    </ndxf>
  </rcc>
  <rfmt sheetId="1" sqref="G99" start="0" length="0">
    <dxf>
      <fill>
        <patternFill patternType="none">
          <bgColor indexed="65"/>
        </patternFill>
      </fill>
      <alignment wrapText="0" readingOrder="0"/>
    </dxf>
  </rfmt>
  <rcc rId="684" sId="1">
    <oc r="G99">
      <v>5</v>
    </oc>
    <nc r="G99">
      <v>0</v>
    </nc>
  </rcc>
  <rcc rId="685" sId="1" odxf="1" dxf="1">
    <nc r="K98" t="inlineStr">
      <is>
        <t>Контрольные мероприятия не проводились</t>
      </is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686" sId="1" odxf="1" dxf="1">
    <oc r="L98" t="inlineStr">
      <is>
        <t>Нарушения установлены</t>
      </is>
    </oc>
    <nc r="L98" t="inlineStr">
      <is>
        <t>Контрольные мероприятия не проводились</t>
      </is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fmt sheetId="1" sqref="L99">
    <dxf>
      <fill>
        <patternFill patternType="none">
          <bgColor auto="1"/>
        </patternFill>
      </fill>
    </dxf>
  </rfmt>
  <rcc rId="687" sId="1">
    <nc r="K101" t="inlineStr">
      <is>
        <t>-</t>
      </is>
    </nc>
  </rcc>
  <rcc rId="688" sId="1" odxf="1" dxf="1">
    <oc r="L101" t="inlineStr">
      <is>
        <t>Исполнены</t>
      </is>
    </oc>
    <nc r="L101" t="inlineStr">
      <is>
        <t>-</t>
      </is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fmt sheetId="1" sqref="K102" start="0" length="0">
    <dxf/>
  </rfmt>
  <rcc rId="689" sId="1" odxf="1" dxf="1">
    <oc r="L102">
      <v>5</v>
    </oc>
    <nc r="L102">
      <v>0</v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fmt sheetId="1" sqref="G101" start="0" length="0">
    <dxf>
      <fill>
        <patternFill>
          <bgColor theme="0"/>
        </patternFill>
      </fill>
    </dxf>
  </rfmt>
  <rfmt sheetId="1" sqref="G102" start="0" length="0">
    <dxf>
      <fill>
        <patternFill>
          <bgColor theme="0"/>
        </patternFill>
      </fill>
    </dxf>
  </rfmt>
  <rcc rId="690" sId="1">
    <oc r="G101" t="inlineStr">
      <is>
        <t>Исполнены</t>
      </is>
    </oc>
    <nc r="G101" t="inlineStr">
      <is>
        <t>-</t>
      </is>
    </nc>
  </rcc>
  <rcc rId="691" sId="1">
    <oc r="G102">
      <v>3</v>
    </oc>
    <nc r="G102">
      <v>0</v>
    </nc>
  </rcc>
  <rdn rId="0" localSheetId="1" customView="1" name="Z_93DAE15D_5AB5_4A8F_B7B6_622C190FF562_.wvu.PrintArea" hidden="1" oldHidden="1">
    <formula>'расчет показателей'!$B$1:$M$139</formula>
  </rdn>
  <rdn rId="0" localSheetId="1" customView="1" name="Z_93DAE15D_5AB5_4A8F_B7B6_622C190FF562_.wvu.PrintTitles" hidden="1" oldHidden="1">
    <formula>'расчет показателей'!$4:$5</formula>
  </rdn>
  <rdn rId="0" localSheetId="1" customView="1" name="Z_93DAE15D_5AB5_4A8F_B7B6_622C190FF562_.wvu.Cols" hidden="1" oldHidden="1">
    <formula>'расчет показателей'!$A:$A</formula>
  </rdn>
  <rcv guid="{93DAE15D-5AB5-4A8F-B7B6-622C190FF562}" action="add"/>
</revisions>
</file>

<file path=xl/revisions/revisionLog191.xml><?xml version="1.0" encoding="utf-8"?>
<revisions xmlns="http://schemas.openxmlformats.org/spreadsheetml/2006/main" xmlns:r="http://schemas.openxmlformats.org/officeDocument/2006/relationships">
  <rcc rId="1692" sId="1" numFmtId="4">
    <oc r="M122">
      <v>612.36</v>
    </oc>
    <nc r="M122">
      <v>23159.5</v>
    </nc>
  </rcc>
  <rcc rId="1693" sId="1" numFmtId="4">
    <oc r="M123">
      <v>1136.1500000000001</v>
    </oc>
    <nc r="M123">
      <v>19855.47</v>
    </nc>
  </rcc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dn rId="0" localSheetId="1" customView="1" name="Z_5E382737_190D_413F_8B00_6E0774A78621_.wvu.FilterData" hidden="1" oldHidden="1">
    <formula>'расчет показателей'!$A$5:$Q$5</formula>
    <oldFormula>'расчет показателей'!$A$5:$Q$5</oldFormula>
  </rdn>
  <rcv guid="{5E382737-190D-413F-8B00-6E0774A78621}" action="add"/>
</revisions>
</file>

<file path=xl/revisions/revisionLog1101.xml><?xml version="1.0" encoding="utf-8"?>
<revisions xmlns="http://schemas.openxmlformats.org/spreadsheetml/2006/main" xmlns:r="http://schemas.openxmlformats.org/officeDocument/2006/relationships">
  <rcv guid="{BC66424F-7557-41CC-91E7-CE47C12932B4}" action="delete"/>
  <rdn rId="0" localSheetId="1" customView="1" name="Z_BC66424F_7557_41CC_91E7_CE47C12932B4_.wvu.PrintArea" hidden="1" oldHidden="1">
    <formula>'расчет показателей'!$B$1:$M$139</formula>
    <oldFormula>'расчет показателей'!$B$1:$M$139</oldFormula>
  </rdn>
  <rdn rId="0" localSheetId="1" customView="1" name="Z_BC66424F_7557_41CC_91E7_CE47C12932B4_.wvu.PrintTitles" hidden="1" oldHidden="1">
    <formula>'расчет показателей'!$4:$5</formula>
    <oldFormula>'расчет показателей'!$4:$5</oldFormula>
  </rdn>
  <rdn rId="0" localSheetId="1" customView="1" name="Z_BC66424F_7557_41CC_91E7_CE47C12932B4_.wvu.Cols" hidden="1" oldHidden="1">
    <formula>'расчет показателей'!$A:$A</formula>
    <oldFormula>'расчет показателей'!$A:$A</oldFormula>
  </rdn>
  <rdn rId="0" localSheetId="1" customView="1" name="Z_BC66424F_7557_41CC_91E7_CE47C12932B4_.wvu.FilterData" hidden="1" oldHidden="1">
    <formula>'расчет показателей'!$A$5:$Q$5</formula>
    <oldFormula>'расчет показателей'!$A$5:$Q$5</oldFormula>
  </rdn>
  <rcv guid="{BC66424F-7557-41CC-91E7-CE47C12932B4}" action="add"/>
</revisions>
</file>

<file path=xl/revisions/revisionLog1102.xml><?xml version="1.0" encoding="utf-8"?>
<revisions xmlns="http://schemas.openxmlformats.org/spreadsheetml/2006/main" xmlns:r="http://schemas.openxmlformats.org/officeDocument/2006/relationships"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cv guid="{8C812597-ECE5-42DC-99FF-99B6BEA25BF4}" action="delete"/>
  <rdn rId="0" localSheetId="1" customView="1" name="Z_8C812597_ECE5_42DC_99FF_99B6BEA25BF4_.wvu.PrintArea" hidden="1" oldHidden="1">
    <formula>'расчет показателей'!$B$1:$M$139</formula>
    <oldFormula>'расчет показателей'!$B$1:$M$139</oldFormula>
  </rdn>
  <rdn rId="0" localSheetId="1" customView="1" name="Z_8C812597_ECE5_42DC_99FF_99B6BEA25BF4_.wvu.PrintTitles" hidden="1" oldHidden="1">
    <formula>'расчет показателей'!$4:$5</formula>
    <oldFormula>'расчет показателей'!$4:$5</oldFormula>
  </rdn>
  <rdn rId="0" localSheetId="1" customView="1" name="Z_8C812597_ECE5_42DC_99FF_99B6BEA25BF4_.wvu.Cols" hidden="1" oldHidden="1">
    <formula>'расчет показателей'!$A:$A</formula>
    <oldFormula>'расчет показателей'!$A:$A</oldFormula>
  </rdn>
  <rdn rId="0" localSheetId="1" customView="1" name="Z_8C812597_ECE5_42DC_99FF_99B6BEA25BF4_.wvu.FilterData" hidden="1" oldHidden="1">
    <formula>'расчет показателей'!$A$5:$Q$5</formula>
    <oldFormula>'расчет показателей'!$A$5:$Q$5</oldFormula>
  </rdn>
  <rcv guid="{8C812597-ECE5-42DC-99FF-99B6BEA25BF4}" action="add"/>
</revisions>
</file>

<file path=xl/revisions/revisionLog1112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113.xml><?xml version="1.0" encoding="utf-8"?>
<revisions xmlns="http://schemas.openxmlformats.org/spreadsheetml/2006/main" xmlns:r="http://schemas.openxmlformats.org/officeDocument/2006/relationships"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1114.xml><?xml version="1.0" encoding="utf-8"?>
<revisions xmlns="http://schemas.openxmlformats.org/spreadsheetml/2006/main" xmlns:r="http://schemas.openxmlformats.org/officeDocument/2006/relationships">
  <rcc rId="1092" sId="1" odxf="1" dxf="1">
    <oc r="M13" t="inlineStr">
      <is>
        <t>сроки соблюдены</t>
      </is>
    </oc>
    <nc r="M13" t="inlineStr">
      <is>
        <t>сроки нарушены более чем на 15 дней</t>
      </is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v guid="{9380B4D5-3D30-47C3-B3A4-FD838485764A}" action="delete"/>
  <rdn rId="0" localSheetId="1" customView="1" name="Z_9380B4D5_3D30_47C3_B3A4_FD838485764A_.wvu.PrintArea" hidden="1" oldHidden="1">
    <formula>'расчет показателей'!$B$1:$M$139</formula>
    <oldFormula>'расчет показателей'!$B$1:$M$139</oldFormula>
  </rdn>
  <rdn rId="0" localSheetId="1" customView="1" name="Z_9380B4D5_3D30_47C3_B3A4_FD838485764A_.wvu.PrintTitles" hidden="1" oldHidden="1">
    <formula>'расчет показателей'!$4:$5</formula>
    <oldFormula>'расчет показателей'!$4:$5</oldFormula>
  </rdn>
  <rdn rId="0" localSheetId="1" customView="1" name="Z_9380B4D5_3D30_47C3_B3A4_FD838485764A_.wvu.Cols" hidden="1" oldHidden="1">
    <formula>'расчет показателей'!$A:$A</formula>
    <oldFormula>'расчет показателей'!$A:$A</oldFormula>
  </rdn>
  <rcv guid="{9380B4D5-3D30-47C3-B3A4-FD838485764A}" action="add"/>
</revisions>
</file>

<file path=xl/revisions/revisionLog1121.xml><?xml version="1.0" encoding="utf-8"?>
<revisions xmlns="http://schemas.openxmlformats.org/spreadsheetml/2006/main" xmlns:r="http://schemas.openxmlformats.org/officeDocument/2006/relationships"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dn rId="0" localSheetId="1" customView="1" name="Z_5E382737_190D_413F_8B00_6E0774A78621_.wvu.FilterData" hidden="1" oldHidden="1">
    <formula>'расчет показателей'!$A$5:$Q$5</formula>
    <oldFormula>'расчет показателей'!$A$5:$Q$5</oldFormula>
  </rdn>
  <rcv guid="{5E382737-190D-413F-8B00-6E0774A78621}" action="add"/>
</revisions>
</file>

<file path=xl/revisions/revisionLog1131.xml><?xml version="1.0" encoding="utf-8"?>
<revisions xmlns="http://schemas.openxmlformats.org/spreadsheetml/2006/main" xmlns:r="http://schemas.openxmlformats.org/officeDocument/2006/relationships">
  <rfmt sheetId="1" sqref="K122:K123">
    <dxf>
      <fill>
        <patternFill>
          <bgColor theme="0"/>
        </patternFill>
      </fill>
    </dxf>
  </rfmt>
  <rfmt sheetId="1" sqref="K127">
    <dxf>
      <fill>
        <patternFill>
          <bgColor theme="0"/>
        </patternFill>
      </fill>
    </dxf>
  </rfmt>
  <rfmt sheetId="1" sqref="K128">
    <dxf>
      <fill>
        <patternFill>
          <bgColor theme="0"/>
        </patternFill>
      </fill>
    </dxf>
  </rfmt>
  <rcv guid="{BC66424F-7557-41CC-91E7-CE47C12932B4}" action="delete"/>
  <rdn rId="0" localSheetId="1" customView="1" name="Z_BC66424F_7557_41CC_91E7_CE47C12932B4_.wvu.PrintArea" hidden="1" oldHidden="1">
    <formula>'расчет показателей'!$B$1:$M$139</formula>
    <oldFormula>'расчет показателей'!$B$1:$M$139</oldFormula>
  </rdn>
  <rdn rId="0" localSheetId="1" customView="1" name="Z_BC66424F_7557_41CC_91E7_CE47C12932B4_.wvu.PrintTitles" hidden="1" oldHidden="1">
    <formula>'расчет показателей'!$4:$5</formula>
    <oldFormula>'расчет показателей'!$4:$5</oldFormula>
  </rdn>
  <rdn rId="0" localSheetId="1" customView="1" name="Z_BC66424F_7557_41CC_91E7_CE47C12932B4_.wvu.Cols" hidden="1" oldHidden="1">
    <formula>'расчет показателей'!$A:$A</formula>
    <oldFormula>'расчет показателей'!$A:$A</oldFormula>
  </rdn>
  <rdn rId="0" localSheetId="1" customView="1" name="Z_BC66424F_7557_41CC_91E7_CE47C12932B4_.wvu.FilterData" hidden="1" oldHidden="1">
    <formula>'расчет показателей'!$A$5:$Q$5</formula>
    <oldFormula>'расчет показателей'!$A$5:$Q$5</oldFormula>
  </rdn>
  <rcv guid="{BC66424F-7557-41CC-91E7-CE47C12932B4}" action="add"/>
</revisions>
</file>

<file path=xl/revisions/revisionLog1132.xml><?xml version="1.0" encoding="utf-8"?>
<revisions xmlns="http://schemas.openxmlformats.org/spreadsheetml/2006/main" xmlns:r="http://schemas.openxmlformats.org/officeDocument/2006/relationships">
  <rcc rId="1212" sId="1">
    <oc r="C34" t="inlineStr">
      <is>
        <t>Объем дебиторской задолженности по расчетам с дебиторами по доходам в отчетном финансовом году по состоянию на 1 января года, следующего за отчетным финансовым годом</t>
      </is>
    </oc>
    <nc r="C34" t="inlineStr">
      <is>
        <t>Объем просроченной дебиторской задолженности по расчетам с дебиторами по доходам в отчетном финансовом году по состоянию на 1 января года, следующего за отчетным финансовым годом</t>
      </is>
    </nc>
  </rcc>
  <rcc rId="1213" sId="1">
    <oc r="C33" t="inlineStr">
      <is>
        <t>2.3. Эффективность управления дебиторской задолженностью по расчетам с дебиторами по доходам</t>
      </is>
    </oc>
    <nc r="C33" t="inlineStr">
      <is>
        <t>2.3. Эффективность управления просроченной дебиторской задолженностью по расчетам с дебиторами по доходам</t>
      </is>
    </nc>
  </rcc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142.xml><?xml version="1.0" encoding="utf-8"?>
<revisions xmlns="http://schemas.openxmlformats.org/spreadsheetml/2006/main" xmlns:r="http://schemas.openxmlformats.org/officeDocument/2006/relationships">
  <rfmt sheetId="1" sqref="F39">
    <dxf>
      <fill>
        <patternFill patternType="none">
          <bgColor auto="1"/>
        </patternFill>
      </fill>
    </dxf>
  </rfmt>
  <rcc rId="625" sId="1">
    <nc r="F39">
      <f>537336.77-368419.54-129372.49-2940.76-12792.69-1849.6-1050-4999.91-297</f>
    </nc>
  </rcc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152.xml><?xml version="1.0" encoding="utf-8"?>
<revisions xmlns="http://schemas.openxmlformats.org/spreadsheetml/2006/main" xmlns:r="http://schemas.openxmlformats.org/officeDocument/2006/relationships">
  <rcc rId="1454" sId="1" numFmtId="4">
    <oc r="I105">
      <v>81530.2</v>
    </oc>
    <nc r="I105">
      <v>77678.539999999994</v>
    </nc>
  </rcc>
  <rfmt sheetId="1" sqref="I105">
    <dxf>
      <fill>
        <patternFill>
          <bgColor theme="0"/>
        </patternFill>
      </fill>
    </dxf>
  </rfmt>
  <rcv guid="{AC992A35-0F1D-49F8-B18D-056172A147FF}" action="delete"/>
  <rdn rId="0" localSheetId="1" customView="1" name="Z_AC992A35_0F1D_49F8_B18D_056172A147FF_.wvu.PrintArea" hidden="1" oldHidden="1">
    <formula>'расчет показателей'!$B$1:$M$139</formula>
    <oldFormula>'расчет показателей'!$B$1:$M$139</oldFormula>
  </rdn>
  <rdn rId="0" localSheetId="1" customView="1" name="Z_AC992A35_0F1D_49F8_B18D_056172A147FF_.wvu.PrintTitles" hidden="1" oldHidden="1">
    <formula>'расчет показателей'!$4:$5</formula>
    <oldFormula>'расчет показателей'!$4:$5</oldFormula>
  </rdn>
  <rdn rId="0" localSheetId="1" customView="1" name="Z_AC992A35_0F1D_49F8_B18D_056172A147FF_.wvu.Cols" hidden="1" oldHidden="1">
    <formula>'расчет показателей'!$A:$A</formula>
    <oldFormula>'расчет показателей'!$A:$A</oldFormula>
  </rdn>
  <rdn rId="0" localSheetId="1" customView="1" name="Z_AC992A35_0F1D_49F8_B18D_056172A147FF_.wvu.FilterData" hidden="1" oldHidden="1">
    <formula>'расчет показателей'!$A$5:$Q$5</formula>
    <oldFormula>'расчет показателей'!$A$5:$Q$5</oldFormula>
  </rdn>
  <rcv guid="{AC992A35-0F1D-49F8-B18D-056172A147FF}" action="add"/>
</revisions>
</file>

<file path=xl/revisions/revisionLog1161.xml><?xml version="1.0" encoding="utf-8"?>
<revisions xmlns="http://schemas.openxmlformats.org/spreadsheetml/2006/main" xmlns:r="http://schemas.openxmlformats.org/officeDocument/2006/relationships">
  <rfmt sheetId="1" sqref="D95">
    <dxf>
      <fill>
        <patternFill patternType="none">
          <bgColor auto="1"/>
        </patternFill>
      </fill>
    </dxf>
  </rfmt>
  <rcc rId="635" sId="1">
    <oc r="D46">
      <f>D45/D44</f>
    </oc>
    <nc r="D46">
      <f>D45/D44</f>
    </nc>
  </rcc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cv guid="{8D69FC79-A59C-4BCA-9394-DF4079B4A0AE}" action="add"/>
</revisions>
</file>

<file path=xl/revisions/revisionLog1171.xml><?xml version="1.0" encoding="utf-8"?>
<revisions xmlns="http://schemas.openxmlformats.org/spreadsheetml/2006/main" xmlns:r="http://schemas.openxmlformats.org/officeDocument/2006/relationships">
  <rcc rId="1475" sId="1" numFmtId="4">
    <oc r="F122">
      <v>22</v>
    </oc>
    <nc r="F122">
      <v>1431.02</v>
    </nc>
  </rcc>
  <rcc rId="1476" sId="1" numFmtId="4">
    <oc r="F123">
      <v>27</v>
    </oc>
    <nc r="F123">
      <v>4227.76</v>
    </nc>
  </rcc>
  <rcc rId="1477" sId="1" numFmtId="4">
    <oc r="F127">
      <v>13</v>
    </oc>
    <nc r="F127">
      <f>1076.72</f>
    </nc>
  </rcc>
  <rcc rId="1478" sId="1" numFmtId="4">
    <oc r="F128">
      <v>27</v>
    </oc>
    <nc r="F128">
      <f>1431.02</f>
    </nc>
  </rcc>
  <rfmt sheetId="1" sqref="F122:F123">
    <dxf>
      <fill>
        <patternFill>
          <bgColor theme="0"/>
        </patternFill>
      </fill>
    </dxf>
  </rfmt>
  <rfmt sheetId="1" sqref="F127:F128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173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181.xml><?xml version="1.0" encoding="utf-8"?>
<revisions xmlns="http://schemas.openxmlformats.org/spreadsheetml/2006/main" xmlns:r="http://schemas.openxmlformats.org/officeDocument/2006/relationships"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dn rId="0" localSheetId="1" customView="1" name="Z_5E382737_190D_413F_8B00_6E0774A78621_.wvu.FilterData" hidden="1" oldHidden="1">
    <formula>'расчет показателей'!$A$5:$Q$5</formula>
    <oldFormula>'расчет показателей'!$A$5:$Q$5</oldFormula>
  </rdn>
  <rcv guid="{5E382737-190D-413F-8B00-6E0774A78621}" action="add"/>
</revisions>
</file>

<file path=xl/revisions/revisionLog1191.xml><?xml version="1.0" encoding="utf-8"?>
<revisions xmlns="http://schemas.openxmlformats.org/spreadsheetml/2006/main" xmlns:r="http://schemas.openxmlformats.org/officeDocument/2006/relationships">
  <rfmt sheetId="1" sqref="F139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192.xml><?xml version="1.0" encoding="utf-8"?>
<revisions xmlns="http://schemas.openxmlformats.org/spreadsheetml/2006/main" xmlns:r="http://schemas.openxmlformats.org/officeDocument/2006/relationships">
  <rcc rId="695" sId="1" numFmtId="4">
    <oc r="M8">
      <v>37334.44</v>
    </oc>
    <nc r="M8">
      <v>38770.699999999997</v>
    </nc>
  </rcc>
  <rcc rId="696" sId="1" numFmtId="4">
    <oc r="M9">
      <v>37334.44</v>
    </oc>
    <nc r="M9">
      <v>38770.699999999997</v>
    </nc>
  </rcc>
  <rfmt sheetId="1" sqref="M8:M11">
    <dxf>
      <fill>
        <patternFill patternType="none">
          <bgColor auto="1"/>
        </patternFill>
      </fill>
    </dxf>
  </rfmt>
  <rcc rId="697" sId="1">
    <oc r="M14">
      <v>3</v>
    </oc>
    <nc r="M14">
      <v>0</v>
    </nc>
  </rcc>
  <rfmt sheetId="1" sqref="M13:M14">
    <dxf>
      <fill>
        <patternFill patternType="none">
          <bgColor auto="1"/>
        </patternFill>
      </fill>
    </dxf>
  </rfmt>
  <rfmt sheetId="1" sqref="M16:M17">
    <dxf>
      <fill>
        <patternFill patternType="none">
          <bgColor auto="1"/>
        </patternFill>
      </fill>
    </dxf>
  </rfmt>
  <rcc rId="698" sId="1">
    <nc r="M20">
      <v>5</v>
    </nc>
  </rcc>
  <rfmt sheetId="1" sqref="M19:M21">
    <dxf>
      <fill>
        <patternFill patternType="none">
          <bgColor auto="1"/>
        </patternFill>
      </fill>
    </dxf>
  </rfmt>
  <rfmt sheetId="1" sqref="M24">
    <dxf>
      <fill>
        <patternFill patternType="none">
          <bgColor auto="1"/>
        </patternFill>
      </fill>
    </dxf>
  </rfmt>
  <rfmt sheetId="1" sqref="M24">
    <dxf>
      <fill>
        <patternFill patternType="solid">
          <bgColor rgb="FFFFFF00"/>
        </patternFill>
      </fill>
    </dxf>
  </rfmt>
  <rcc rId="699" sId="1" numFmtId="4">
    <oc r="M39">
      <f>37669681.33/1000</f>
    </oc>
    <nc r="M39">
      <v>38770.699999999997</v>
    </nc>
  </rcc>
  <rfmt sheetId="1" sqref="M39">
    <dxf>
      <fill>
        <patternFill patternType="none">
          <bgColor auto="1"/>
        </patternFill>
      </fill>
    </dxf>
  </rfmt>
  <rcc rId="700" sId="1" numFmtId="4">
    <oc r="M53">
      <v>282.2</v>
    </oc>
    <nc r="M53"/>
  </rcc>
  <rcc rId="701" sId="1" numFmtId="4">
    <oc r="M54">
      <v>284.7</v>
    </oc>
    <nc r="M54"/>
  </rcc>
  <rcc rId="702" sId="1" numFmtId="14">
    <oc r="M55">
      <f>M53/M54</f>
    </oc>
    <nc r="M55">
      <v>0</v>
    </nc>
  </rcc>
  <rcc rId="703" sId="1" numFmtId="4">
    <oc r="M56">
      <v>3</v>
    </oc>
    <nc r="M56">
      <v>5</v>
    </nc>
  </rcc>
  <rfmt sheetId="1" sqref="M58:M59">
    <dxf>
      <fill>
        <patternFill patternType="none">
          <bgColor auto="1"/>
        </patternFill>
      </fill>
    </dxf>
  </rfmt>
  <rcc rId="704" sId="1">
    <oc r="M60">
      <f>M59+M56+M51+M47+M42+M37+M32+M27</f>
    </oc>
    <nc r="M60">
      <f>M59+M56+M51+M47+M42+M37+M32+M27</f>
    </nc>
  </rcc>
  <rfmt sheetId="1" sqref="M49:M51">
    <dxf>
      <fill>
        <patternFill>
          <bgColor rgb="FFFFFF00"/>
        </patternFill>
      </fill>
    </dxf>
  </rfmt>
  <rfmt sheetId="1" sqref="M63:M66">
    <dxf>
      <fill>
        <patternFill patternType="none">
          <bgColor auto="1"/>
        </patternFill>
      </fill>
    </dxf>
  </rfmt>
  <rfmt sheetId="1" sqref="M68:M69">
    <dxf>
      <fill>
        <patternFill patternType="none">
          <bgColor auto="1"/>
        </patternFill>
      </fill>
    </dxf>
  </rfmt>
  <rfmt sheetId="1" sqref="M71:M72">
    <dxf>
      <fill>
        <patternFill patternType="none">
          <bgColor auto="1"/>
        </patternFill>
      </fill>
    </dxf>
  </rfmt>
  <rfmt sheetId="1" sqref="M74:M77">
    <dxf>
      <fill>
        <patternFill patternType="none">
          <bgColor auto="1"/>
        </patternFill>
      </fill>
    </dxf>
  </rfmt>
  <rfmt sheetId="1" sqref="M79:M82">
    <dxf>
      <fill>
        <patternFill patternType="none">
          <bgColor auto="1"/>
        </patternFill>
      </fill>
    </dxf>
  </rfmt>
  <rfmt sheetId="1" sqref="M84:M87">
    <dxf>
      <fill>
        <patternFill patternType="none">
          <bgColor auto="1"/>
        </patternFill>
      </fill>
    </dxf>
  </rfmt>
  <rfmt sheetId="1" sqref="M89:M90">
    <dxf>
      <fill>
        <patternFill patternType="none">
          <bgColor auto="1"/>
        </patternFill>
      </fill>
    </dxf>
  </rfmt>
  <rfmt sheetId="1" sqref="M95">
    <dxf>
      <fill>
        <patternFill patternType="none">
          <bgColor auto="1"/>
        </patternFill>
      </fill>
    </dxf>
  </rfmt>
  <rcc rId="705" sId="1">
    <oc r="M99">
      <v>3</v>
    </oc>
    <nc r="M99">
      <v>0</v>
    </nc>
  </rcc>
  <rcc rId="706" sId="1" odxf="1" dxf="1">
    <oc r="M98" t="inlineStr">
      <is>
        <t>Нарушения отсутствуют</t>
      </is>
    </oc>
    <nc r="M98" t="inlineStr">
      <is>
        <t>Контрольные мероприятия не проводились</t>
      </is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fmt sheetId="1" sqref="M99">
    <dxf>
      <fill>
        <patternFill patternType="none">
          <bgColor auto="1"/>
        </patternFill>
      </fill>
    </dxf>
  </rfmt>
  <rfmt sheetId="1" sqref="M101:M102">
    <dxf>
      <fill>
        <patternFill patternType="none">
          <bgColor auto="1"/>
        </patternFill>
      </fill>
    </dxf>
  </rfmt>
  <rfmt sheetId="1" sqref="M111">
    <dxf>
      <fill>
        <patternFill patternType="none">
          <bgColor auto="1"/>
        </patternFill>
      </fill>
    </dxf>
  </rfmt>
  <rcc rId="707" sId="1" numFmtId="4">
    <oc r="M122">
      <v>6</v>
    </oc>
    <nc r="M122">
      <v>4</v>
    </nc>
  </rcc>
  <rcc rId="708" sId="1" numFmtId="4">
    <oc r="M123">
      <v>62</v>
    </oc>
    <nc r="M123">
      <v>52</v>
    </nc>
  </rcc>
  <rfmt sheetId="1" sqref="M122:M125">
    <dxf>
      <fill>
        <patternFill patternType="none">
          <bgColor auto="1"/>
        </patternFill>
      </fill>
    </dxf>
  </rfmt>
  <rcc rId="709" sId="1" numFmtId="4">
    <oc r="M127">
      <v>4</v>
    </oc>
    <nc r="M127">
      <v>612.4</v>
    </nc>
  </rcc>
  <rcc rId="710" sId="1" numFmtId="4">
    <oc r="M128">
      <v>62</v>
    </oc>
    <nc r="M128">
      <v>1136.2</v>
    </nc>
  </rcc>
  <rcc rId="711" sId="1">
    <oc r="M130">
      <v>0</v>
    </oc>
    <nc r="M130">
      <v>5</v>
    </nc>
  </rcc>
  <rfmt sheetId="1" sqref="M127:M130">
    <dxf>
      <fill>
        <patternFill patternType="none">
          <bgColor auto="1"/>
        </patternFill>
      </fill>
    </dxf>
  </rfmt>
  <rcc rId="712" sId="1" numFmtId="4">
    <oc r="M132">
      <v>4</v>
    </oc>
    <nc r="M132">
      <v>519.86</v>
    </nc>
  </rcc>
  <rcc rId="713" sId="1" numFmtId="4">
    <nc r="M133">
      <v>24.12</v>
    </nc>
  </rcc>
  <rcc rId="714" sId="1" numFmtId="4">
    <nc r="M134">
      <v>4455.24</v>
    </nc>
  </rcc>
  <rcc rId="715" sId="1" numFmtId="4">
    <nc r="M135">
      <v>69.19</v>
    </nc>
  </rcc>
  <rcc rId="716" sId="1" odxf="1" dxf="1">
    <nc r="M136">
      <f>(M132/M133-M134/M135)/(M134/M135)/100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717" sId="1">
    <oc r="M137">
      <v>0</v>
    </oc>
    <nc r="M137">
      <v>5</v>
    </nc>
  </rcc>
  <rfmt sheetId="1" sqref="M137:M138">
    <dxf>
      <fill>
        <patternFill patternType="none">
          <bgColor auto="1"/>
        </patternFill>
      </fill>
    </dxf>
  </rfmt>
  <rfmt sheetId="1" sqref="M132:M135">
    <dxf>
      <fill>
        <patternFill patternType="none">
          <bgColor auto="1"/>
        </patternFill>
      </fill>
    </dxf>
  </rfmt>
  <rdn rId="0" localSheetId="1" customView="1" name="Z_9380B4D5_3D30_47C3_B3A4_FD838485764A_.wvu.PrintArea" hidden="1" oldHidden="1">
    <formula>'расчет показателей'!$B$1:$M$139</formula>
  </rdn>
  <rdn rId="0" localSheetId="1" customView="1" name="Z_9380B4D5_3D30_47C3_B3A4_FD838485764A_.wvu.PrintTitles" hidden="1" oldHidden="1">
    <formula>'расчет показателей'!$4:$5</formula>
  </rdn>
  <rdn rId="0" localSheetId="1" customView="1" name="Z_9380B4D5_3D30_47C3_B3A4_FD838485764A_.wvu.Cols" hidden="1" oldHidden="1">
    <formula>'расчет показателей'!$A:$A</formula>
  </rdn>
  <rcv guid="{9380B4D5-3D30-47C3-B3A4-FD838485764A}" action="add"/>
</revisions>
</file>

<file path=xl/revisions/revisionLog1193.xml><?xml version="1.0" encoding="utf-8"?>
<revisions xmlns="http://schemas.openxmlformats.org/spreadsheetml/2006/main" xmlns:r="http://schemas.openxmlformats.org/officeDocument/2006/relationships">
  <rcv guid="{9380B4D5-3D30-47C3-B3A4-FD838485764A}" action="delete"/>
  <rdn rId="0" localSheetId="1" customView="1" name="Z_9380B4D5_3D30_47C3_B3A4_FD838485764A_.wvu.PrintArea" hidden="1" oldHidden="1">
    <formula>'расчет показателей'!$B$1:$M$139</formula>
    <oldFormula>'расчет показателей'!$B$1:$M$139</oldFormula>
  </rdn>
  <rdn rId="0" localSheetId="1" customView="1" name="Z_9380B4D5_3D30_47C3_B3A4_FD838485764A_.wvu.PrintTitles" hidden="1" oldHidden="1">
    <formula>'расчет показателей'!$4:$5</formula>
    <oldFormula>'расчет показателей'!$4:$5</oldFormula>
  </rdn>
  <rdn rId="0" localSheetId="1" customView="1" name="Z_9380B4D5_3D30_47C3_B3A4_FD838485764A_.wvu.Cols" hidden="1" oldHidden="1">
    <formula>'расчет показателей'!$A:$A</formula>
    <oldFormula>'расчет показателей'!$A:$A</oldFormula>
  </rdn>
  <rcv guid="{9380B4D5-3D30-47C3-B3A4-FD838485764A}" action="add"/>
</revisions>
</file>

<file path=xl/revisions/revisionLog1210.xml><?xml version="1.0" encoding="utf-8"?>
<revisions xmlns="http://schemas.openxmlformats.org/spreadsheetml/2006/main" xmlns:r="http://schemas.openxmlformats.org/officeDocument/2006/relationships">
  <rcc rId="621" sId="1" numFmtId="4">
    <oc r="I39">
      <v>82418.16</v>
    </oc>
    <nc r="I39">
      <f>83331.28-13389.95</f>
    </nc>
  </rcc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c rId="1536" sId="1" numFmtId="4">
    <nc r="M105">
      <v>38770.699999999997</v>
    </nc>
  </rcc>
  <rfmt sheetId="1" sqref="M105">
    <dxf>
      <fill>
        <patternFill patternType="none">
          <bgColor auto="1"/>
        </patternFill>
      </fill>
    </dxf>
  </rfmt>
  <rcv guid="{9380B4D5-3D30-47C3-B3A4-FD838485764A}" action="delete"/>
  <rdn rId="0" localSheetId="1" customView="1" name="Z_9380B4D5_3D30_47C3_B3A4_FD838485764A_.wvu.PrintArea" hidden="1" oldHidden="1">
    <formula>'расчет показателей'!$B$1:$M$139</formula>
    <oldFormula>'расчет показателей'!$B$1:$M$139</oldFormula>
  </rdn>
  <rdn rId="0" localSheetId="1" customView="1" name="Z_9380B4D5_3D30_47C3_B3A4_FD838485764A_.wvu.PrintTitles" hidden="1" oldHidden="1">
    <formula>'расчет показателей'!$4:$5</formula>
    <oldFormula>'расчет показателей'!$4:$5</oldFormula>
  </rdn>
  <rdn rId="0" localSheetId="1" customView="1" name="Z_9380B4D5_3D30_47C3_B3A4_FD838485764A_.wvu.Cols" hidden="1" oldHidden="1">
    <formula>'расчет показателей'!$A:$A</formula>
    <oldFormula>'расчет показателей'!$A:$A</oldFormula>
  </rdn>
  <rdn rId="0" localSheetId="1" customView="1" name="Z_9380B4D5_3D30_47C3_B3A4_FD838485764A_.wvu.FilterData" hidden="1" oldHidden="1">
    <formula>'расчет показателей'!$A$5:$Q$5</formula>
  </rdn>
  <rcv guid="{9380B4D5-3D30-47C3-B3A4-FD838485764A}" action="add"/>
</revisions>
</file>

<file path=xl/revisions/revisionLog1212.xml><?xml version="1.0" encoding="utf-8"?>
<revisions xmlns="http://schemas.openxmlformats.org/spreadsheetml/2006/main" xmlns:r="http://schemas.openxmlformats.org/officeDocument/2006/relationships">
  <rfmt sheetId="1" sqref="I139">
    <dxf>
      <fill>
        <patternFill>
          <bgColor theme="0"/>
        </patternFill>
      </fill>
    </dxf>
  </rfmt>
  <rfmt sheetId="1" sqref="E139">
    <dxf>
      <fill>
        <patternFill>
          <bgColor theme="0"/>
        </patternFill>
      </fill>
    </dxf>
  </rfmt>
  <rcc rId="1435" sId="1" numFmtId="4">
    <oc r="E105">
      <v>376233.55</v>
    </oc>
    <nc r="E105">
      <v>377103.79</v>
    </nc>
  </rcc>
  <rfmt sheetId="1" sqref="E105">
    <dxf>
      <fill>
        <patternFill>
          <bgColor theme="0"/>
        </patternFill>
      </fill>
    </dxf>
  </rfmt>
  <rcv guid="{AC992A35-0F1D-49F8-B18D-056172A147FF}" action="delete"/>
  <rdn rId="0" localSheetId="1" customView="1" name="Z_AC992A35_0F1D_49F8_B18D_056172A147FF_.wvu.PrintArea" hidden="1" oldHidden="1">
    <formula>'расчет показателей'!$B$1:$M$139</formula>
    <oldFormula>'расчет показателей'!$B$1:$M$139</oldFormula>
  </rdn>
  <rdn rId="0" localSheetId="1" customView="1" name="Z_AC992A35_0F1D_49F8_B18D_056172A147FF_.wvu.PrintTitles" hidden="1" oldHidden="1">
    <formula>'расчет показателей'!$4:$5</formula>
    <oldFormula>'расчет показателей'!$4:$5</oldFormula>
  </rdn>
  <rdn rId="0" localSheetId="1" customView="1" name="Z_AC992A35_0F1D_49F8_B18D_056172A147FF_.wvu.Cols" hidden="1" oldHidden="1">
    <formula>'расчет показателей'!$A:$A</formula>
    <oldFormula>'расчет показателей'!$A:$A</oldFormula>
  </rdn>
  <rdn rId="0" localSheetId="1" customView="1" name="Z_AC992A35_0F1D_49F8_B18D_056172A147FF_.wvu.FilterData" hidden="1" oldHidden="1">
    <formula>'расчет показателей'!$A$5:$Q$5</formula>
    <oldFormula>'расчет показателей'!$A$5:$Q$5</oldFormula>
  </rdn>
  <rcv guid="{AC992A35-0F1D-49F8-B18D-056172A147FF}" action="add"/>
</revisions>
</file>

<file path=xl/revisions/revisionLog1213.xml><?xml version="1.0" encoding="utf-8"?>
<revisions xmlns="http://schemas.openxmlformats.org/spreadsheetml/2006/main" xmlns:r="http://schemas.openxmlformats.org/officeDocument/2006/relationships"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222.xml><?xml version="1.0" encoding="utf-8"?>
<revisions xmlns="http://schemas.openxmlformats.org/spreadsheetml/2006/main" xmlns:r="http://schemas.openxmlformats.org/officeDocument/2006/relationships">
  <rfmt sheetId="1" sqref="L105">
    <dxf>
      <fill>
        <patternFill>
          <bgColor theme="0"/>
        </patternFill>
      </fill>
    </dxf>
  </rfmt>
  <rfmt sheetId="1" sqref="L122:L123">
    <dxf>
      <fill>
        <patternFill>
          <bgColor theme="0"/>
        </patternFill>
      </fill>
    </dxf>
  </rfmt>
  <rfmt sheetId="1" sqref="L127:L128">
    <dxf>
      <fill>
        <patternFill>
          <bgColor theme="0"/>
        </patternFill>
      </fill>
    </dxf>
  </rfmt>
  <rcv guid="{8C812597-ECE5-42DC-99FF-99B6BEA25BF4}" action="delete"/>
  <rdn rId="0" localSheetId="1" customView="1" name="Z_8C812597_ECE5_42DC_99FF_99B6BEA25BF4_.wvu.PrintArea" hidden="1" oldHidden="1">
    <formula>'расчет показателей'!$B$1:$M$139</formula>
    <oldFormula>'расчет показателей'!$B$1:$M$139</oldFormula>
  </rdn>
  <rdn rId="0" localSheetId="1" customView="1" name="Z_8C812597_ECE5_42DC_99FF_99B6BEA25BF4_.wvu.PrintTitles" hidden="1" oldHidden="1">
    <formula>'расчет показателей'!$4:$5</formula>
    <oldFormula>'расчет показателей'!$4:$5</oldFormula>
  </rdn>
  <rdn rId="0" localSheetId="1" customView="1" name="Z_8C812597_ECE5_42DC_99FF_99B6BEA25BF4_.wvu.Cols" hidden="1" oldHidden="1">
    <formula>'расчет показателей'!$A:$A</formula>
    <oldFormula>'расчет показателей'!$A:$A</oldFormula>
  </rdn>
  <rdn rId="0" localSheetId="1" customView="1" name="Z_8C812597_ECE5_42DC_99FF_99B6BEA25BF4_.wvu.FilterData" hidden="1" oldHidden="1">
    <formula>'расчет показателей'!$A$5:$Q$5</formula>
  </rdn>
  <rcv guid="{8C812597-ECE5-42DC-99FF-99B6BEA25BF4}" action="add"/>
</revisions>
</file>

<file path=xl/revisions/revisionLog1231.xml><?xml version="1.0" encoding="utf-8"?>
<revisions xmlns="http://schemas.openxmlformats.org/spreadsheetml/2006/main" xmlns:r="http://schemas.openxmlformats.org/officeDocument/2006/relationships">
  <rcc rId="648" sId="1" numFmtId="4">
    <oc r="E9">
      <v>958436.12</v>
    </oc>
    <nc r="E9">
      <v>486757.04</v>
    </nc>
  </rcc>
  <rcc rId="649" sId="1" numFmtId="4">
    <oc r="E8">
      <v>958436.12</v>
    </oc>
    <nc r="E8">
      <v>479566.31</v>
    </nc>
  </rcc>
  <rfmt sheetId="1" sqref="E8:E11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241.xml><?xml version="1.0" encoding="utf-8"?>
<revisions xmlns="http://schemas.openxmlformats.org/spreadsheetml/2006/main" xmlns:r="http://schemas.openxmlformats.org/officeDocument/2006/relationships">
  <rcc rId="869" sId="1">
    <oc r="H27">
      <v>0</v>
    </oc>
    <nc r="H27">
      <v>3</v>
    </nc>
  </rcc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242.xml><?xml version="1.0" encoding="utf-8"?>
<revisions xmlns="http://schemas.openxmlformats.org/spreadsheetml/2006/main" xmlns:r="http://schemas.openxmlformats.org/officeDocument/2006/relationships">
  <rcc rId="1518" sId="1">
    <nc r="N123">
      <v>3047.3</v>
    </nc>
  </rcc>
  <rfmt sheetId="1" sqref="N122" start="0" length="0">
    <dxf>
      <font>
        <sz val="10"/>
        <color auto="1"/>
        <name val="Arial"/>
        <scheme val="none"/>
      </font>
      <fill>
        <patternFill patternType="none">
          <bgColor indexed="65"/>
        </patternFill>
      </fill>
      <alignment vertical="bottom" readingOrder="0"/>
    </dxf>
  </rfmt>
  <rcc rId="1519" sId="1" xfDxf="1" dxf="1">
    <nc r="N122">
      <v>612.36</v>
    </nc>
    <ndxf>
      <font>
        <sz val="12"/>
        <name val="Times New Roman"/>
        <scheme val="none"/>
      </font>
    </ndxf>
  </rcc>
  <rcc rId="1520" sId="1" odxf="1" dxf="1">
    <oc r="M122">
      <v>4</v>
    </oc>
    <nc r="M122">
      <v>612.36</v>
    </nc>
    <odxf>
      <font>
        <sz val="12"/>
        <color theme="1"/>
        <name val="Times New Roman"/>
        <scheme val="none"/>
      </font>
      <numFmt numFmtId="4" formatCode="#,##0.00"/>
      <fill>
        <patternFill patternType="solid">
          <bgColor rgb="FFFFFF00"/>
        </patternFill>
      </fill>
      <alignment horizontal="center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2"/>
        <color theme="1"/>
        <name val="Times New Roman"/>
        <scheme val="none"/>
      </font>
      <numFmt numFmtId="0" formatCode="General"/>
      <fill>
        <patternFill patternType="none">
          <bgColor indexed="65"/>
        </patternFill>
      </fill>
      <alignment horizontal="general" vertical="bottom" wrapText="0" readingOrder="0"/>
      <border outline="0">
        <left/>
        <right/>
        <top/>
        <bottom/>
      </border>
    </ndxf>
  </rcc>
  <rcc rId="1521" sId="1" odxf="1" dxf="1">
    <oc r="M123">
      <v>52</v>
    </oc>
    <nc r="M123">
      <v>3047.3</v>
    </nc>
    <odxf>
      <font>
        <sz val="12"/>
        <color theme="1"/>
        <name val="Times New Roman"/>
        <scheme val="none"/>
      </font>
      <numFmt numFmtId="4" formatCode="#,##0.00"/>
      <fill>
        <patternFill>
          <bgColor rgb="FFFFFF00"/>
        </patternFill>
      </fill>
      <alignment horizont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2"/>
        <color theme="1"/>
        <name val="Times New Roman"/>
        <scheme val="none"/>
      </font>
      <numFmt numFmtId="0" formatCode="General"/>
      <fill>
        <patternFill>
          <bgColor theme="0"/>
        </patternFill>
      </fill>
      <alignment horizontal="general" readingOrder="0"/>
      <border outline="0">
        <left/>
        <right/>
        <top/>
        <bottom/>
      </border>
    </ndxf>
  </rcc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</rdn>
  <rcv guid="{5220E8A5-06E0-4684-AC14-F50C5A958EB9}" action="add"/>
</revisions>
</file>

<file path=xl/revisions/revisionLog1251.xml><?xml version="1.0" encoding="utf-8"?>
<revisions xmlns="http://schemas.openxmlformats.org/spreadsheetml/2006/main" xmlns:r="http://schemas.openxmlformats.org/officeDocument/2006/relationships"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252.xml><?xml version="1.0" encoding="utf-8"?>
<revisions xmlns="http://schemas.openxmlformats.org/spreadsheetml/2006/main" xmlns:r="http://schemas.openxmlformats.org/officeDocument/2006/relationships">
  <rcc rId="1020" sId="1">
    <oc r="I14">
      <v>0</v>
    </oc>
    <nc r="I14">
      <v>1</v>
    </nc>
  </rcc>
  <rcc rId="1021" sId="1">
    <oc r="I13" t="inlineStr">
      <is>
        <t>сроки нарушены более чем на 15 дней</t>
      </is>
    </oc>
    <nc r="I13" t="inlineStr">
      <is>
        <t>сроки нарушены до 15 дней</t>
      </is>
    </nc>
  </rcc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261.xml><?xml version="1.0" encoding="utf-8"?>
<revisions xmlns="http://schemas.openxmlformats.org/spreadsheetml/2006/main" xmlns:r="http://schemas.openxmlformats.org/officeDocument/2006/relationships">
  <rfmt sheetId="1" sqref="E13:E14">
    <dxf>
      <fill>
        <patternFill>
          <bgColor theme="0"/>
        </patternFill>
      </fill>
    </dxf>
  </rfmt>
  <rfmt sheetId="1" sqref="E21">
    <dxf>
      <fill>
        <patternFill>
          <bgColor theme="0"/>
        </patternFill>
      </fill>
    </dxf>
  </rfmt>
  <rcc rId="653" sId="1" numFmtId="4">
    <oc r="E53">
      <v>309775.2</v>
    </oc>
    <nc r="E53">
      <v>94861.71</v>
    </nc>
  </rcc>
  <rcc rId="654" sId="1" numFmtId="4">
    <oc r="E54">
      <v>310493.07</v>
    </oc>
    <nc r="E54">
      <v>94861.71</v>
    </nc>
  </rcc>
  <rcc rId="655" sId="1" numFmtId="4">
    <oc r="E56">
      <v>3</v>
    </oc>
    <nc r="E56">
      <v>5</v>
    </nc>
  </rcc>
  <rfmt sheetId="1" sqref="E53:E56">
    <dxf>
      <fill>
        <patternFill>
          <bgColor theme="0"/>
        </patternFill>
      </fill>
    </dxf>
  </rfmt>
  <rcc rId="656" sId="1">
    <oc r="E63">
      <v>19</v>
    </oc>
    <nc r="E63">
      <v>8</v>
    </nc>
  </rcc>
  <rcc rId="657" sId="1">
    <oc r="E64">
      <v>19</v>
    </oc>
    <nc r="E64">
      <v>8</v>
    </nc>
  </rcc>
  <rfmt sheetId="1" sqref="E63:E66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262.xml><?xml version="1.0" encoding="utf-8"?>
<revisions xmlns="http://schemas.openxmlformats.org/spreadsheetml/2006/main" xmlns:r="http://schemas.openxmlformats.org/officeDocument/2006/relationships"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271.xml><?xml version="1.0" encoding="utf-8"?>
<revisions xmlns="http://schemas.openxmlformats.org/spreadsheetml/2006/main" xmlns:r="http://schemas.openxmlformats.org/officeDocument/2006/relationships">
  <rcc rId="721" sId="1">
    <oc r="F102">
      <v>0</v>
    </oc>
    <nc r="F102">
      <v>3</v>
    </nc>
  </rcc>
  <rcc rId="722" sId="1">
    <oc r="F101" t="inlineStr">
      <is>
        <t>нет информации</t>
      </is>
    </oc>
    <nc r="F101" t="inlineStr">
      <is>
        <t>Исполнены</t>
      </is>
    </nc>
  </rcc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272.xml><?xml version="1.0" encoding="utf-8"?>
<revisions xmlns="http://schemas.openxmlformats.org/spreadsheetml/2006/main" xmlns:r="http://schemas.openxmlformats.org/officeDocument/2006/relationships"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281.xml><?xml version="1.0" encoding="utf-8"?>
<revisions xmlns="http://schemas.openxmlformats.org/spreadsheetml/2006/main" xmlns:r="http://schemas.openxmlformats.org/officeDocument/2006/relationships">
  <rcc rId="768" sId="1">
    <oc r="D14">
      <v>3</v>
    </oc>
    <nc r="D14">
      <v>0</v>
    </nc>
  </rcc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cv guid="{8D69FC79-A59C-4BCA-9394-DF4079B4A0AE}" action="add"/>
</revisions>
</file>

<file path=xl/revisions/revisionLog1282.xml><?xml version="1.0" encoding="utf-8"?>
<revisions xmlns="http://schemas.openxmlformats.org/spreadsheetml/2006/main" xmlns:r="http://schemas.openxmlformats.org/officeDocument/2006/relationships">
  <rcc rId="1028" sId="1" numFmtId="4">
    <oc r="D39">
      <v>22938.94</v>
    </oc>
    <nc r="D39">
      <v>23317.37</v>
    </nc>
  </rcc>
  <rfmt sheetId="1" sqref="D39">
    <dxf>
      <fill>
        <patternFill patternType="none">
          <bgColor auto="1"/>
        </patternFill>
      </fill>
    </dxf>
  </rfmt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cv guid="{8D69FC79-A59C-4BCA-9394-DF4079B4A0AE}" action="add"/>
</revisions>
</file>

<file path=xl/revisions/revisionLog1291.xml><?xml version="1.0" encoding="utf-8"?>
<revisions xmlns="http://schemas.openxmlformats.org/spreadsheetml/2006/main" xmlns:r="http://schemas.openxmlformats.org/officeDocument/2006/relationships">
  <rcc rId="824" sId="1">
    <oc r="E79">
      <v>5</v>
    </oc>
    <nc r="E79">
      <v>6</v>
    </nc>
  </rcc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301.xml><?xml version="1.0" encoding="utf-8"?>
<revisions xmlns="http://schemas.openxmlformats.org/spreadsheetml/2006/main" xmlns:r="http://schemas.openxmlformats.org/officeDocument/2006/relationships">
  <rcc rId="858" sId="1">
    <nc r="F42">
      <v>5</v>
    </nc>
  </rcc>
  <rfmt sheetId="1" sqref="D41:M42">
    <dxf>
      <fill>
        <patternFill>
          <bgColor theme="0"/>
        </patternFill>
      </fill>
    </dxf>
  </rfmt>
  <rdn rId="0" localSheetId="1" customView="1" name="Z_5E382737_190D_413F_8B00_6E0774A78621_.wvu.PrintArea" hidden="1" oldHidden="1">
    <formula>'расчет показателей'!$B$1:$M$139</formula>
  </rdn>
  <rdn rId="0" localSheetId="1" customView="1" name="Z_5E382737_190D_413F_8B00_6E0774A78621_.wvu.PrintTitles" hidden="1" oldHidden="1">
    <formula>'расчет показателей'!$4:$5</formula>
  </rdn>
  <rdn rId="0" localSheetId="1" customView="1" name="Z_5E382737_190D_413F_8B00_6E0774A78621_.wvu.Cols" hidden="1" oldHidden="1">
    <formula>'расчет показателей'!$A:$A</formula>
  </rdn>
  <rcv guid="{5E382737-190D-413F-8B00-6E0774A78621}" action="add"/>
</revisions>
</file>

<file path=xl/revisions/revisionLog1302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cv guid="{8D69FC79-A59C-4BCA-9394-DF4079B4A0AE}" action="add"/>
</revisions>
</file>

<file path=xl/revisions/revisionLog1321.xml><?xml version="1.0" encoding="utf-8"?>
<revisions xmlns="http://schemas.openxmlformats.org/spreadsheetml/2006/main" xmlns:r="http://schemas.openxmlformats.org/officeDocument/2006/relationships">
  <rfmt sheetId="1" sqref="A47:XFD47" start="0" length="2147483647">
    <dxf>
      <font>
        <b/>
      </font>
    </dxf>
  </rfmt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341.xml><?xml version="1.0" encoding="utf-8"?>
<revisions xmlns="http://schemas.openxmlformats.org/spreadsheetml/2006/main" xmlns:r="http://schemas.openxmlformats.org/officeDocument/2006/relationships">
  <rcv guid="{9380B4D5-3D30-47C3-B3A4-FD838485764A}" action="delete"/>
  <rdn rId="0" localSheetId="1" customView="1" name="Z_9380B4D5_3D30_47C3_B3A4_FD838485764A_.wvu.PrintArea" hidden="1" oldHidden="1">
    <formula>'расчет показателей'!$B$1:$M$139</formula>
    <oldFormula>'расчет показателей'!$B$1:$M$139</oldFormula>
  </rdn>
  <rdn rId="0" localSheetId="1" customView="1" name="Z_9380B4D5_3D30_47C3_B3A4_FD838485764A_.wvu.PrintTitles" hidden="1" oldHidden="1">
    <formula>'расчет показателей'!$4:$5</formula>
    <oldFormula>'расчет показателей'!$4:$5</oldFormula>
  </rdn>
  <rdn rId="0" localSheetId="1" customView="1" name="Z_9380B4D5_3D30_47C3_B3A4_FD838485764A_.wvu.Cols" hidden="1" oldHidden="1">
    <formula>'расчет показателей'!$A:$A</formula>
    <oldFormula>'расчет показателей'!$A:$A</oldFormula>
  </rdn>
  <rcv guid="{9380B4D5-3D30-47C3-B3A4-FD838485764A}" action="add"/>
</revisions>
</file>

<file path=xl/revisions/revisionLog1351.xml><?xml version="1.0" encoding="utf-8"?>
<revisions xmlns="http://schemas.openxmlformats.org/spreadsheetml/2006/main" xmlns:r="http://schemas.openxmlformats.org/officeDocument/2006/relationships">
  <rcc rId="1176" sId="1" odxf="1" dxf="1" numFmtId="4">
    <oc r="J95">
      <v>0</v>
    </oc>
    <nc r="J95">
      <f>J94+J90+J87+J82+J77+J72+J69+J66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361.xml><?xml version="1.0" encoding="utf-8"?>
<revisions xmlns="http://schemas.openxmlformats.org/spreadsheetml/2006/main" xmlns:r="http://schemas.openxmlformats.org/officeDocument/2006/relationships">
  <rcc rId="1365" sId="1" numFmtId="4">
    <oc r="K105">
      <v>142770.79999999999</v>
    </oc>
    <nc r="K105">
      <v>132743.85</v>
    </nc>
  </rcc>
  <rfmt sheetId="1" sqref="K105">
    <dxf>
      <fill>
        <patternFill>
          <bgColor theme="0"/>
        </patternFill>
      </fill>
    </dxf>
  </rfmt>
  <rcv guid="{BC66424F-7557-41CC-91E7-CE47C12932B4}" action="delete"/>
  <rdn rId="0" localSheetId="1" customView="1" name="Z_BC66424F_7557_41CC_91E7_CE47C12932B4_.wvu.PrintArea" hidden="1" oldHidden="1">
    <formula>'расчет показателей'!$B$1:$M$139</formula>
    <oldFormula>'расчет показателей'!$B$1:$M$139</oldFormula>
  </rdn>
  <rdn rId="0" localSheetId="1" customView="1" name="Z_BC66424F_7557_41CC_91E7_CE47C12932B4_.wvu.PrintTitles" hidden="1" oldHidden="1">
    <formula>'расчет показателей'!$4:$5</formula>
    <oldFormula>'расчет показателей'!$4:$5</oldFormula>
  </rdn>
  <rdn rId="0" localSheetId="1" customView="1" name="Z_BC66424F_7557_41CC_91E7_CE47C12932B4_.wvu.Cols" hidden="1" oldHidden="1">
    <formula>'расчет показателей'!$A:$A</formula>
    <oldFormula>'расчет показателей'!$A:$A</oldFormula>
  </rdn>
  <rdn rId="0" localSheetId="1" customView="1" name="Z_BC66424F_7557_41CC_91E7_CE47C12932B4_.wvu.FilterData" hidden="1" oldHidden="1">
    <formula>'расчет показателей'!$A$5:$Q$5</formula>
  </rdn>
  <rcv guid="{BC66424F-7557-41CC-91E7-CE47C12932B4}" action="add"/>
</revisions>
</file>

<file path=xl/revisions/revisionLog138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421.xml><?xml version="1.0" encoding="utf-8"?>
<revisions xmlns="http://schemas.openxmlformats.org/spreadsheetml/2006/main" xmlns:r="http://schemas.openxmlformats.org/officeDocument/2006/relationships"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431.xml><?xml version="1.0" encoding="utf-8"?>
<revisions xmlns="http://schemas.openxmlformats.org/spreadsheetml/2006/main" xmlns:r="http://schemas.openxmlformats.org/officeDocument/2006/relationships">
  <rcc rId="1051" sId="1" numFmtId="4">
    <oc r="H53">
      <f>12365.31+69999.86</f>
    </oc>
    <nc r="H53">
      <v>100664.62</v>
    </nc>
  </rcc>
  <rcc rId="1052" sId="1" numFmtId="4">
    <oc r="H54">
      <f>12370.4+76104.33</f>
    </oc>
    <nc r="H54">
      <v>102310.65</v>
    </nc>
  </rcc>
  <rfmt sheetId="1" sqref="H53:H56">
    <dxf>
      <fill>
        <patternFill patternType="none">
          <bgColor auto="1"/>
        </patternFill>
      </fill>
    </dxf>
  </rfmt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521.xml><?xml version="1.0" encoding="utf-8"?>
<revisions xmlns="http://schemas.openxmlformats.org/spreadsheetml/2006/main" xmlns:r="http://schemas.openxmlformats.org/officeDocument/2006/relationships">
  <rcc rId="582" sId="1">
    <oc r="J79" t="inlineStr">
      <is>
        <t xml:space="preserve"> -</t>
      </is>
    </oc>
    <nc r="J79">
      <v>1</v>
    </nc>
  </rcc>
  <rcc rId="583" sId="1">
    <oc r="J80" t="inlineStr">
      <is>
        <t xml:space="preserve"> -</t>
      </is>
    </oc>
    <nc r="J80">
      <v>1</v>
    </nc>
  </rcc>
  <rfmt sheetId="1" sqref="J79:J80" start="0" length="2147483647">
    <dxf>
      <font>
        <b val="0"/>
      </font>
    </dxf>
  </rfmt>
  <rcc rId="584" sId="1" odxf="1" dxf="1">
    <oc r="J81" t="inlineStr">
      <is>
        <t xml:space="preserve"> -</t>
      </is>
    </oc>
    <nc r="J81">
      <f>J79/J80*100</f>
    </nc>
    <odxf>
      <font>
        <b/>
        <sz val="12"/>
        <color theme="1"/>
        <name val="Times New Roman"/>
        <scheme val="none"/>
      </font>
      <numFmt numFmtId="0" formatCode="General"/>
      <fill>
        <patternFill patternType="solid">
          <bgColor rgb="FFFFFF00"/>
        </patternFill>
      </fill>
    </odxf>
    <ndxf>
      <font>
        <b val="0"/>
        <sz val="12"/>
        <color theme="1"/>
        <name val="Times New Roman"/>
        <scheme val="none"/>
      </font>
      <numFmt numFmtId="1" formatCode="0"/>
      <fill>
        <patternFill patternType="none">
          <bgColor indexed="65"/>
        </patternFill>
      </fill>
    </ndxf>
  </rcc>
  <rfmt sheetId="1" sqref="J79:J80">
    <dxf>
      <fill>
        <patternFill>
          <bgColor theme="0"/>
        </patternFill>
      </fill>
    </dxf>
  </rfmt>
  <rcc rId="585" sId="1">
    <oc r="J82">
      <v>0</v>
    </oc>
    <nc r="J82">
      <v>5</v>
    </nc>
  </rcc>
  <rfmt sheetId="1" sqref="J82">
    <dxf>
      <fill>
        <patternFill>
          <bgColor theme="0"/>
        </patternFill>
      </fill>
    </dxf>
  </rfmt>
  <rfmt sheetId="1" sqref="J95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611.xml><?xml version="1.0" encoding="utf-8"?>
<revisions xmlns="http://schemas.openxmlformats.org/spreadsheetml/2006/main" xmlns:r="http://schemas.openxmlformats.org/officeDocument/2006/relationships">
  <rfmt sheetId="1" sqref="M128">
    <dxf>
      <fill>
        <patternFill>
          <bgColor theme="0"/>
        </patternFill>
      </fill>
    </dxf>
  </rfmt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1711.xml><?xml version="1.0" encoding="utf-8"?>
<revisions xmlns="http://schemas.openxmlformats.org/spreadsheetml/2006/main" xmlns:r="http://schemas.openxmlformats.org/officeDocument/2006/relationships"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721.xml><?xml version="1.0" encoding="utf-8"?>
<revisions xmlns="http://schemas.openxmlformats.org/spreadsheetml/2006/main" xmlns:r="http://schemas.openxmlformats.org/officeDocument/2006/relationships">
  <rcc rId="1137" sId="1" odxf="1" dxf="1">
    <nc r="M19" t="inlineStr">
      <is>
        <t>представлены своевременно, в полном объеме, без ошибок</t>
      </is>
    </nc>
    <odxf>
      <font>
        <b/>
        <sz val="12"/>
        <color theme="1"/>
        <name val="Times New Roman"/>
        <scheme val="none"/>
      </font>
      <alignment wrapText="0" readingOrder="0"/>
    </odxf>
    <ndxf>
      <font>
        <b val="0"/>
        <sz val="12"/>
        <color theme="1"/>
        <name val="Times New Roman"/>
        <scheme val="none"/>
      </font>
      <alignment wrapText="1" readingOrder="0"/>
    </ndxf>
  </rcc>
  <rcc rId="1138" sId="1" numFmtId="4">
    <nc r="M53">
      <v>0</v>
    </nc>
  </rcc>
  <rcc rId="1139" sId="1" numFmtId="4">
    <nc r="M54">
      <v>0</v>
    </nc>
  </rcc>
  <rfmt sheetId="1" sqref="M53:M54" start="0" length="2147483647">
    <dxf>
      <font>
        <b val="0"/>
      </font>
    </dxf>
  </rfmt>
  <rfmt sheetId="1" sqref="D60">
    <dxf>
      <fill>
        <patternFill>
          <bgColor theme="0"/>
        </patternFill>
      </fill>
    </dxf>
  </rfmt>
  <rcv guid="{9380B4D5-3D30-47C3-B3A4-FD838485764A}" action="delete"/>
  <rdn rId="0" localSheetId="1" customView="1" name="Z_9380B4D5_3D30_47C3_B3A4_FD838485764A_.wvu.PrintArea" hidden="1" oldHidden="1">
    <formula>'расчет показателей'!$B$1:$M$139</formula>
    <oldFormula>'расчет показателей'!$B$1:$M$139</oldFormula>
  </rdn>
  <rdn rId="0" localSheetId="1" customView="1" name="Z_9380B4D5_3D30_47C3_B3A4_FD838485764A_.wvu.PrintTitles" hidden="1" oldHidden="1">
    <formula>'расчет показателей'!$4:$5</formula>
    <oldFormula>'расчет показателей'!$4:$5</oldFormula>
  </rdn>
  <rdn rId="0" localSheetId="1" customView="1" name="Z_9380B4D5_3D30_47C3_B3A4_FD838485764A_.wvu.Cols" hidden="1" oldHidden="1">
    <formula>'расчет показателей'!$A:$A</formula>
    <oldFormula>'расчет показателей'!$A:$A</oldFormula>
  </rdn>
  <rcv guid="{9380B4D5-3D30-47C3-B3A4-FD838485764A}" action="add"/>
</revisions>
</file>

<file path=xl/revisions/revisionLog1821.xml><?xml version="1.0" encoding="utf-8"?>
<revisions xmlns="http://schemas.openxmlformats.org/spreadsheetml/2006/main" xmlns:r="http://schemas.openxmlformats.org/officeDocument/2006/relationships"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822.xml><?xml version="1.0" encoding="utf-8"?>
<revisions xmlns="http://schemas.openxmlformats.org/spreadsheetml/2006/main" xmlns:r="http://schemas.openxmlformats.org/officeDocument/2006/relationships">
  <rfmt sheetId="1" sqref="D37" start="0" length="2147483647">
    <dxf>
      <font>
        <color rgb="FFFF0000"/>
      </font>
    </dxf>
  </rfmt>
  <rfmt sheetId="1" sqref="D37">
    <dxf>
      <fill>
        <patternFill>
          <bgColor theme="5" tint="0.39997558519241921"/>
        </patternFill>
      </fill>
    </dxf>
  </rfmt>
  <rcc rId="1160" sId="1">
    <nc r="D140">
      <v>102</v>
    </nc>
  </rcc>
  <rcc rId="1161" sId="1" numFmtId="4">
    <oc r="D51">
      <f>5-(D49/D50*5)</f>
    </oc>
    <nc r="D51">
      <v>3</v>
    </nc>
  </rcc>
  <rcc rId="1162" sId="1" numFmtId="4">
    <oc r="D94">
      <f>5-(D92/D93*5)</f>
    </oc>
    <nc r="D94">
      <v>3</v>
    </nc>
  </rcc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cv guid="{8D69FC79-A59C-4BCA-9394-DF4079B4A0AE}" action="add"/>
</revisions>
</file>

<file path=xl/revisions/revisionLog1911.xml><?xml version="1.0" encoding="utf-8"?>
<revisions xmlns="http://schemas.openxmlformats.org/spreadsheetml/2006/main" xmlns:r="http://schemas.openxmlformats.org/officeDocument/2006/relationships">
  <rfmt sheetId="1" sqref="M127">
    <dxf>
      <fill>
        <patternFill>
          <bgColor theme="0"/>
        </patternFill>
      </fill>
    </dxf>
  </rfmt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11011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1012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102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1121.xml><?xml version="1.0" encoding="utf-8"?>
<revisions xmlns="http://schemas.openxmlformats.org/spreadsheetml/2006/main" xmlns:r="http://schemas.openxmlformats.org/officeDocument/2006/relationships">
  <rcc rId="1395" sId="1" numFmtId="4">
    <oc r="D122">
      <v>4</v>
    </oc>
    <nc r="D122">
      <v>14385</v>
    </nc>
  </rcc>
  <rcc rId="1396" sId="1" numFmtId="4">
    <oc r="D123">
      <v>69</v>
    </oc>
    <nc r="D123">
      <v>13005</v>
    </nc>
  </rcc>
  <rfmt sheetId="1" sqref="D122:D123">
    <dxf>
      <fill>
        <patternFill>
          <bgColor theme="0"/>
        </patternFill>
      </fill>
    </dxf>
  </rfmt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1131.xml><?xml version="1.0" encoding="utf-8"?>
<revisions xmlns="http://schemas.openxmlformats.org/spreadsheetml/2006/main" xmlns:r="http://schemas.openxmlformats.org/officeDocument/2006/relationships">
  <rcc rId="1682" sId="1" numFmtId="4">
    <oc r="M123">
      <v>3037.4</v>
    </oc>
    <nc r="M123">
      <v>1136.1500000000001</v>
    </nc>
  </rcc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dn rId="0" localSheetId="1" customView="1" name="Z_5E382737_190D_413F_8B00_6E0774A78621_.wvu.FilterData" hidden="1" oldHidden="1">
    <formula>'расчет показателей'!$A$5:$Q$5</formula>
  </rdn>
  <rcv guid="{5E382737-190D-413F-8B00-6E0774A78621}" action="add"/>
</revisions>
</file>

<file path=xl/revisions/revisionLog11211.xml><?xml version="1.0" encoding="utf-8"?>
<revisions xmlns="http://schemas.openxmlformats.org/spreadsheetml/2006/main" xmlns:r="http://schemas.openxmlformats.org/officeDocument/2006/relationships">
  <rcc rId="1672" sId="1" numFmtId="4">
    <oc r="M123">
      <v>3047.3</v>
    </oc>
    <nc r="M123">
      <v>3037.4</v>
    </nc>
  </rcc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dn rId="0" localSheetId="1" customView="1" name="Z_5220E8A5_06E0_4684_AC14_F50C5A958EB9_.wvu.FilterData" hidden="1" oldHidden="1">
    <formula>'расчет показателей'!$A$5:$Q$5</formula>
    <oldFormula>'расчет показателей'!$A$5:$Q$5</oldFormula>
  </rdn>
  <rcv guid="{5220E8A5-06E0-4684-AC14-F50C5A958EB9}" action="add"/>
</revisions>
</file>

<file path=xl/revisions/revisionLog11321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cv guid="{8D69FC79-A59C-4BCA-9394-DF4079B4A0AE}" action="add"/>
</revisions>
</file>

<file path=xl/revisions/revisionLog11421.xml><?xml version="1.0" encoding="utf-8"?>
<revisions xmlns="http://schemas.openxmlformats.org/spreadsheetml/2006/main" xmlns:r="http://schemas.openxmlformats.org/officeDocument/2006/relationships">
  <rfmt sheetId="1" sqref="E16:E17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1521.xml><?xml version="1.0" encoding="utf-8"?>
<revisions xmlns="http://schemas.openxmlformats.org/spreadsheetml/2006/main" xmlns:r="http://schemas.openxmlformats.org/officeDocument/2006/relationships">
  <rcc rId="1401" sId="1" numFmtId="4">
    <oc r="D128">
      <v>69</v>
    </oc>
    <nc r="D128">
      <v>13005</v>
    </nc>
  </rcc>
  <rfmt sheetId="1" sqref="D128">
    <dxf>
      <fill>
        <patternFill>
          <bgColor theme="0"/>
        </patternFill>
      </fill>
    </dxf>
  </rfmt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1612.xml><?xml version="1.0" encoding="utf-8"?>
<revisions xmlns="http://schemas.openxmlformats.org/spreadsheetml/2006/main" xmlns:r="http://schemas.openxmlformats.org/officeDocument/2006/relationships">
  <rcc rId="617" sId="1" numFmtId="4">
    <oc r="I39">
      <v>88839.35</v>
    </oc>
    <nc r="I39">
      <v>82418.16</v>
    </nc>
  </rcc>
  <rfmt sheetId="1" sqref="I39">
    <dxf>
      <fill>
        <patternFill patternType="none">
          <bgColor auto="1"/>
        </patternFill>
      </fill>
    </dxf>
  </rfmt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1613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1711.xml><?xml version="1.0" encoding="utf-8"?>
<revisions xmlns="http://schemas.openxmlformats.org/spreadsheetml/2006/main" xmlns:r="http://schemas.openxmlformats.org/officeDocument/2006/relationships">
  <rfmt sheetId="1" sqref="I127:I128">
    <dxf>
      <fill>
        <patternFill>
          <bgColor theme="0"/>
        </patternFill>
      </fill>
    </dxf>
  </rfmt>
  <rcv guid="{AC992A35-0F1D-49F8-B18D-056172A147FF}" action="delete"/>
  <rdn rId="0" localSheetId="1" customView="1" name="Z_AC992A35_0F1D_49F8_B18D_056172A147FF_.wvu.PrintArea" hidden="1" oldHidden="1">
    <formula>'расчет показателей'!$B$1:$M$139</formula>
    <oldFormula>'расчет показателей'!$B$1:$M$139</oldFormula>
  </rdn>
  <rdn rId="0" localSheetId="1" customView="1" name="Z_AC992A35_0F1D_49F8_B18D_056172A147FF_.wvu.PrintTitles" hidden="1" oldHidden="1">
    <formula>'расчет показателей'!$4:$5</formula>
    <oldFormula>'расчет показателей'!$4:$5</oldFormula>
  </rdn>
  <rdn rId="0" localSheetId="1" customView="1" name="Z_AC992A35_0F1D_49F8_B18D_056172A147FF_.wvu.Cols" hidden="1" oldHidden="1">
    <formula>'расчет показателей'!$A:$A</formula>
    <oldFormula>'расчет показателей'!$A:$A</oldFormula>
  </rdn>
  <rdn rId="0" localSheetId="1" customView="1" name="Z_AC992A35_0F1D_49F8_B18D_056172A147FF_.wvu.FilterData" hidden="1" oldHidden="1">
    <formula>'расчет показателей'!$A$5:$Q$5</formula>
    <oldFormula>'расчет показателей'!$A$5:$Q$5</oldFormula>
  </rdn>
  <rcv guid="{AC992A35-0F1D-49F8-B18D-056172A147FF}" action="add"/>
</revisions>
</file>

<file path=xl/revisions/revisionLog11731.xml><?xml version="1.0" encoding="utf-8"?>
<revisions xmlns="http://schemas.openxmlformats.org/spreadsheetml/2006/main" xmlns:r="http://schemas.openxmlformats.org/officeDocument/2006/relationships"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1911.xml><?xml version="1.0" encoding="utf-8"?>
<revisions xmlns="http://schemas.openxmlformats.org/spreadsheetml/2006/main" xmlns:r="http://schemas.openxmlformats.org/officeDocument/2006/relationships">
  <rcc rId="1378" sId="1">
    <nc r="F105">
      <f>488357.92-3872.25-4111.88-1600.88-26206.1-15924.1-43146.5-600</f>
    </nc>
  </rcc>
  <rfmt sheetId="1" sqref="F105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1921.xml><?xml version="1.0" encoding="utf-8"?>
<revisions xmlns="http://schemas.openxmlformats.org/spreadsheetml/2006/main" xmlns:r="http://schemas.openxmlformats.org/officeDocument/2006/relationships">
  <rfmt sheetId="1" sqref="E68:E69">
    <dxf>
      <fill>
        <patternFill>
          <bgColor theme="0"/>
        </patternFill>
      </fill>
    </dxf>
  </rfmt>
  <rfmt sheetId="1" sqref="E71:E72">
    <dxf>
      <fill>
        <patternFill>
          <bgColor theme="0"/>
        </patternFill>
      </fill>
    </dxf>
  </rfmt>
  <rcc rId="661" sId="1">
    <oc r="E74">
      <v>19</v>
    </oc>
    <nc r="E74">
      <v>8</v>
    </nc>
  </rcc>
  <rcc rId="662" sId="1">
    <oc r="E75">
      <v>19</v>
    </oc>
    <nc r="E75">
      <v>8</v>
    </nc>
  </rcc>
  <rfmt sheetId="1" sqref="E74:E77">
    <dxf>
      <fill>
        <patternFill>
          <bgColor theme="0"/>
        </patternFill>
      </fill>
    </dxf>
  </rfmt>
  <rcc rId="663" sId="1">
    <oc r="E80">
      <v>19</v>
    </oc>
    <nc r="E80">
      <v>8</v>
    </nc>
  </rcc>
  <rcc rId="664" sId="1">
    <oc r="E79">
      <v>3</v>
    </oc>
    <nc r="E79">
      <v>5</v>
    </nc>
  </rcc>
  <rfmt sheetId="1" sqref="E79:E82">
    <dxf>
      <fill>
        <patternFill>
          <bgColor theme="0"/>
        </patternFill>
      </fill>
    </dxf>
  </rfmt>
  <rcc rId="665" sId="1">
    <oc r="E84">
      <v>9</v>
    </oc>
    <nc r="E84">
      <v>8</v>
    </nc>
  </rcc>
  <rcc rId="666" sId="1">
    <oc r="E85">
      <v>9</v>
    </oc>
    <nc r="E85">
      <v>8</v>
    </nc>
  </rcc>
  <rfmt sheetId="1" sqref="E84:E87">
    <dxf>
      <fill>
        <patternFill>
          <bgColor theme="0"/>
        </patternFill>
      </fill>
    </dxf>
  </rfmt>
  <rfmt sheetId="1" sqref="E89:E90">
    <dxf>
      <fill>
        <patternFill>
          <bgColor theme="0"/>
        </patternFill>
      </fill>
    </dxf>
  </rfmt>
  <rfmt sheetId="1" sqref="E98:E99">
    <dxf>
      <fill>
        <patternFill>
          <bgColor theme="0"/>
        </patternFill>
      </fill>
    </dxf>
  </rfmt>
  <rcc rId="667" sId="1" odxf="1" dxf="1">
    <oc r="E101" t="inlineStr">
      <is>
        <t>Исполнены</t>
      </is>
    </oc>
    <nc r="E101" t="inlineStr">
      <is>
        <t>нет информации</t>
      </is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668" sId="1">
    <oc r="E102">
      <v>5</v>
    </oc>
    <nc r="E102">
      <v>0</v>
    </nc>
  </rcc>
  <rfmt sheetId="1" sqref="E102">
    <dxf>
      <fill>
        <patternFill>
          <bgColor theme="0"/>
        </patternFill>
      </fill>
    </dxf>
  </rfmt>
  <rfmt sheetId="1" sqref="E111">
    <dxf>
      <fill>
        <patternFill>
          <bgColor theme="0"/>
        </patternFill>
      </fill>
    </dxf>
  </rfmt>
  <rfmt sheetId="1" sqref="E111" start="0" length="2147483647">
    <dxf>
      <font>
        <color rgb="FFFF0000"/>
      </font>
    </dxf>
  </rfmt>
  <rfmt sheetId="1" sqref="E111" start="0" length="2147483647">
    <dxf>
      <font>
        <color auto="1"/>
      </font>
    </dxf>
  </rfmt>
  <rfmt sheetId="1" sqref="E111">
    <dxf>
      <fill>
        <patternFill>
          <bgColor rgb="FFFFFF00"/>
        </patternFill>
      </fill>
    </dxf>
  </rfmt>
  <rcc rId="669" sId="1" numFmtId="4">
    <oc r="E122">
      <v>19</v>
    </oc>
    <nc r="E122">
      <v>22</v>
    </nc>
  </rcc>
  <rcc rId="670" sId="1" numFmtId="4">
    <oc r="E123">
      <v>261</v>
    </oc>
    <nc r="E123">
      <v>27</v>
    </nc>
  </rcc>
  <rcc rId="671" sId="1">
    <oc r="E125">
      <v>0</v>
    </oc>
    <nc r="E125">
      <v>5</v>
    </nc>
  </rcc>
  <rfmt sheetId="1" sqref="E122:E125">
    <dxf>
      <fill>
        <patternFill>
          <bgColor theme="0"/>
        </patternFill>
      </fill>
    </dxf>
  </rfmt>
  <rcc rId="672" sId="1" numFmtId="4">
    <oc r="E127">
      <v>7</v>
    </oc>
    <nc r="E127">
      <v>13</v>
    </nc>
  </rcc>
  <rcc rId="673" sId="1" numFmtId="4">
    <oc r="E128">
      <v>261</v>
    </oc>
    <nc r="E128">
      <v>27</v>
    </nc>
  </rcc>
  <rcc rId="674" sId="1">
    <oc r="E130">
      <v>0</v>
    </oc>
    <nc r="E130">
      <v>5</v>
    </nc>
  </rcc>
  <rfmt sheetId="1" sqref="E127:E130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193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1932.xml><?xml version="1.0" encoding="utf-8"?>
<revisions xmlns="http://schemas.openxmlformats.org/spreadsheetml/2006/main" xmlns:r="http://schemas.openxmlformats.org/officeDocument/2006/relationships"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2121.xml><?xml version="1.0" encoding="utf-8"?>
<revisions xmlns="http://schemas.openxmlformats.org/spreadsheetml/2006/main" xmlns:r="http://schemas.openxmlformats.org/officeDocument/2006/relationships">
  <rfmt sheetId="1" sqref="D127">
    <dxf>
      <fill>
        <patternFill>
          <bgColor theme="0"/>
        </patternFill>
      </fill>
    </dxf>
  </rfmt>
  <rcc rId="1406" sId="1">
    <oc r="D124">
      <f>D122/D123</f>
    </oc>
    <nc r="D124">
      <f>D122/D123</f>
    </nc>
  </rcc>
  <rcc rId="1407" sId="1" numFmtId="4">
    <oc r="D122">
      <v>14385</v>
    </oc>
    <nc r="D122">
      <v>13005</v>
    </nc>
  </rcc>
  <rcc rId="1408" sId="1" numFmtId="4">
    <oc r="D123">
      <v>13005</v>
    </oc>
    <nc r="D123">
      <v>14385</v>
    </nc>
  </rcc>
  <rcc rId="1409" sId="1" numFmtId="4">
    <oc r="D127">
      <v>4</v>
    </oc>
    <nc r="D127">
      <v>13005</v>
    </nc>
  </rcc>
  <rcc rId="1410" sId="1" numFmtId="4">
    <oc r="D128">
      <v>13005</v>
    </oc>
    <nc r="D128">
      <v>14385</v>
    </nc>
  </rcc>
  <rcc rId="1411" sId="1">
    <oc r="D125">
      <v>0</v>
    </oc>
    <nc r="D125">
      <v>5</v>
    </nc>
  </rcc>
  <rcc rId="1412" sId="1">
    <oc r="D130">
      <v>0</v>
    </oc>
    <nc r="D130">
      <v>5</v>
    </nc>
  </rcc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222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2411.xml><?xml version="1.0" encoding="utf-8"?>
<revisions xmlns="http://schemas.openxmlformats.org/spreadsheetml/2006/main" xmlns:r="http://schemas.openxmlformats.org/officeDocument/2006/relationships">
  <rfmt sheetId="1" sqref="F101:F102">
    <dxf>
      <fill>
        <patternFill patternType="none">
          <bgColor auto="1"/>
        </patternFill>
      </fill>
    </dxf>
  </rfmt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2421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2511.xml><?xml version="1.0" encoding="utf-8"?>
<revisions xmlns="http://schemas.openxmlformats.org/spreadsheetml/2006/main" xmlns:r="http://schemas.openxmlformats.org/officeDocument/2006/relationships">
  <rcc rId="568" sId="1">
    <nc r="F37">
      <v>5</v>
    </nc>
  </rcc>
  <rcc rId="569" sId="1" numFmtId="4">
    <nc r="F40">
      <v>0</v>
    </nc>
  </rcc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cv guid="{5220E8A5-06E0-4684-AC14-F50C5A958EB9}" action="add"/>
</revisions>
</file>

<file path=xl/revisions/revisionLog12621.xml><?xml version="1.0" encoding="utf-8"?>
<revisions xmlns="http://schemas.openxmlformats.org/spreadsheetml/2006/main" xmlns:r="http://schemas.openxmlformats.org/officeDocument/2006/relationships">
  <rfmt sheetId="1" sqref="H139">
    <dxf>
      <fill>
        <patternFill patternType="none">
          <bgColor auto="1"/>
        </patternFill>
      </fill>
    </dxf>
  </rfmt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2711.xml><?xml version="1.0" encoding="utf-8"?>
<revisions xmlns="http://schemas.openxmlformats.org/spreadsheetml/2006/main" xmlns:r="http://schemas.openxmlformats.org/officeDocument/2006/relationships">
  <rfmt sheetId="1" sqref="F111">
    <dxf>
      <fill>
        <patternFill patternType="none">
          <bgColor auto="1"/>
        </patternFill>
      </fill>
    </dxf>
  </rfmt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2721.xml><?xml version="1.0" encoding="utf-8"?>
<revisions xmlns="http://schemas.openxmlformats.org/spreadsheetml/2006/main" xmlns:r="http://schemas.openxmlformats.org/officeDocument/2006/relationships">
  <rcc rId="729" sId="1">
    <oc r="H102">
      <v>0</v>
    </oc>
    <nc r="H102">
      <v>3</v>
    </nc>
  </rcc>
  <rcc rId="730" sId="1">
    <oc r="H101" t="inlineStr">
      <is>
        <t>-</t>
      </is>
    </oc>
    <nc r="H101" t="inlineStr">
      <is>
        <t>Исполнены</t>
      </is>
    </nc>
  </rcc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2811.xml><?xml version="1.0" encoding="utf-8"?>
<revisions xmlns="http://schemas.openxmlformats.org/spreadsheetml/2006/main" xmlns:r="http://schemas.openxmlformats.org/officeDocument/2006/relationships"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2821.xml><?xml version="1.0" encoding="utf-8"?>
<revisions xmlns="http://schemas.openxmlformats.org/spreadsheetml/2006/main" xmlns:r="http://schemas.openxmlformats.org/officeDocument/2006/relationships">
  <rcc rId="812" sId="1">
    <oc r="E101" t="inlineStr">
      <is>
        <t>нет информации</t>
      </is>
    </oc>
    <nc r="E101" t="inlineStr">
      <is>
        <t>Исполнены</t>
      </is>
    </nc>
  </rcc>
  <rcc rId="813" sId="1">
    <oc r="E102">
      <v>0</v>
    </oc>
    <nc r="E102">
      <v>3</v>
    </nc>
  </rcc>
  <rcc rId="814" sId="1" odxf="1" dxf="1">
    <oc r="J98" t="inlineStr">
      <is>
        <t>-</t>
      </is>
    </oc>
    <nc r="J98" t="inlineStr">
      <is>
        <t>Контрольные мероприятия не проводились</t>
      </is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fmt sheetId="1" sqref="E111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2911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cv guid="{8D69FC79-A59C-4BCA-9394-DF4079B4A0AE}" action="add"/>
</revisions>
</file>

<file path=xl/revisions/revisionLog13011.xml><?xml version="1.0" encoding="utf-8"?>
<revisions xmlns="http://schemas.openxmlformats.org/spreadsheetml/2006/main" xmlns:r="http://schemas.openxmlformats.org/officeDocument/2006/relationships">
  <rcv guid="{BC66424F-7557-41CC-91E7-CE47C12932B4}" action="delete"/>
  <rdn rId="0" localSheetId="1" customView="1" name="Z_BC66424F_7557_41CC_91E7_CE47C12932B4_.wvu.PrintArea" hidden="1" oldHidden="1">
    <formula>'расчет показателей'!$B$1:$M$139</formula>
    <oldFormula>'расчет показателей'!$B$1:$M$139</oldFormula>
  </rdn>
  <rdn rId="0" localSheetId="1" customView="1" name="Z_BC66424F_7557_41CC_91E7_CE47C12932B4_.wvu.PrintTitles" hidden="1" oldHidden="1">
    <formula>'расчет показателей'!$4:$5</formula>
    <oldFormula>'расчет показателей'!$4:$5</oldFormula>
  </rdn>
  <rdn rId="0" localSheetId="1" customView="1" name="Z_BC66424F_7557_41CC_91E7_CE47C12932B4_.wvu.Cols" hidden="1" oldHidden="1">
    <formula>'расчет показателей'!$A:$A</formula>
    <oldFormula>'расчет показателей'!$A:$A</oldFormula>
  </rdn>
  <rcv guid="{BC66424F-7557-41CC-91E7-CE47C12932B4}" action="add"/>
</revisions>
</file>

<file path=xl/revisions/revisionLog13021.xml><?xml version="1.0" encoding="utf-8"?>
<revisions xmlns="http://schemas.openxmlformats.org/spreadsheetml/2006/main" xmlns:r="http://schemas.openxmlformats.org/officeDocument/2006/relationships">
  <rcv guid="{93DAE15D-5AB5-4A8F-B7B6-622C190FF562}" action="delete"/>
  <rdn rId="0" localSheetId="1" customView="1" name="Z_93DAE15D_5AB5_4A8F_B7B6_622C190FF562_.wvu.PrintArea" hidden="1" oldHidden="1">
    <formula>'расчет показателей'!$B$1:$M$139</formula>
    <oldFormula>'расчет показателей'!$B$1:$M$139</oldFormula>
  </rdn>
  <rdn rId="0" localSheetId="1" customView="1" name="Z_93DAE15D_5AB5_4A8F_B7B6_622C190FF562_.wvu.PrintTitles" hidden="1" oldHidden="1">
    <formula>'расчет показателей'!$4:$5</formula>
    <oldFormula>'расчет показателей'!$4:$5</oldFormula>
  </rdn>
  <rdn rId="0" localSheetId="1" customView="1" name="Z_93DAE15D_5AB5_4A8F_B7B6_622C190FF562_.wvu.Cols" hidden="1" oldHidden="1">
    <formula>'расчет показателей'!$A:$A</formula>
    <oldFormula>'расчет показателей'!$A:$A</oldFormula>
  </rdn>
  <rcv guid="{93DAE15D-5AB5-4A8F-B7B6-622C190FF562}" action="add"/>
</revisions>
</file>

<file path=xl/revisions/revisionLog1321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3212.xml><?xml version="1.0" encoding="utf-8"?>
<revisions xmlns="http://schemas.openxmlformats.org/spreadsheetml/2006/main" xmlns:r="http://schemas.openxmlformats.org/officeDocument/2006/relationships">
  <rcv guid="{9380B4D5-3D30-47C3-B3A4-FD838485764A}" action="delete"/>
  <rdn rId="0" localSheetId="1" customView="1" name="Z_9380B4D5_3D30_47C3_B3A4_FD838485764A_.wvu.PrintArea" hidden="1" oldHidden="1">
    <formula>'расчет показателей'!$B$1:$M$139</formula>
    <oldFormula>'расчет показателей'!$B$1:$M$139</oldFormula>
  </rdn>
  <rdn rId="0" localSheetId="1" customView="1" name="Z_9380B4D5_3D30_47C3_B3A4_FD838485764A_.wvu.PrintTitles" hidden="1" oldHidden="1">
    <formula>'расчет показателей'!$4:$5</formula>
    <oldFormula>'расчет показателей'!$4:$5</oldFormula>
  </rdn>
  <rdn rId="0" localSheetId="1" customView="1" name="Z_9380B4D5_3D30_47C3_B3A4_FD838485764A_.wvu.Cols" hidden="1" oldHidden="1">
    <formula>'расчет показателей'!$A:$A</formula>
    <oldFormula>'расчет показателей'!$A:$A</oldFormula>
  </rdn>
  <rcv guid="{9380B4D5-3D30-47C3-B3A4-FD838485764A}" action="add"/>
</revisions>
</file>

<file path=xl/revisions/revisionLog13411.xml><?xml version="1.0" encoding="utf-8"?>
<revisions xmlns="http://schemas.openxmlformats.org/spreadsheetml/2006/main" xmlns:r="http://schemas.openxmlformats.org/officeDocument/2006/relationships">
  <rcc rId="834" sId="1" numFmtId="4">
    <oc r="K53">
      <v>295065.8</v>
    </oc>
    <nc r="K53">
      <v>201956.68</v>
    </nc>
  </rcc>
  <rcc rId="835" sId="1" numFmtId="4">
    <oc r="K54">
      <v>300301.40000000002</v>
    </oc>
    <nc r="K54">
      <v>207186.28</v>
    </nc>
  </rcc>
  <rfmt sheetId="1" sqref="K53:K56">
    <dxf>
      <fill>
        <patternFill>
          <bgColor theme="0"/>
        </patternFill>
      </fill>
    </dxf>
  </rfmt>
  <rcv guid="{BC66424F-7557-41CC-91E7-CE47C12932B4}" action="delete"/>
  <rdn rId="0" localSheetId="1" customView="1" name="Z_BC66424F_7557_41CC_91E7_CE47C12932B4_.wvu.PrintArea" hidden="1" oldHidden="1">
    <formula>'расчет показателей'!$B$1:$M$139</formula>
    <oldFormula>'расчет показателей'!$B$1:$M$139</oldFormula>
  </rdn>
  <rdn rId="0" localSheetId="1" customView="1" name="Z_BC66424F_7557_41CC_91E7_CE47C12932B4_.wvu.PrintTitles" hidden="1" oldHidden="1">
    <formula>'расчет показателей'!$4:$5</formula>
    <oldFormula>'расчет показателей'!$4:$5</oldFormula>
  </rdn>
  <rdn rId="0" localSheetId="1" customView="1" name="Z_BC66424F_7557_41CC_91E7_CE47C12932B4_.wvu.Cols" hidden="1" oldHidden="1">
    <formula>'расчет показателей'!$A:$A</formula>
    <oldFormula>'расчет показателей'!$A:$A</oldFormula>
  </rdn>
  <rcv guid="{BC66424F-7557-41CC-91E7-CE47C12932B4}" action="add"/>
</revisions>
</file>

<file path=xl/revisions/revisionLog14211.xml><?xml version="1.0" encoding="utf-8"?>
<revisions xmlns="http://schemas.openxmlformats.org/spreadsheetml/2006/main" xmlns:r="http://schemas.openxmlformats.org/officeDocument/2006/relationships">
  <rfmt sheetId="1" sqref="J60">
    <dxf>
      <fill>
        <patternFill>
          <bgColor theme="0"/>
        </patternFill>
      </fill>
    </dxf>
  </rfmt>
  <rfmt sheetId="1" sqref="F60">
    <dxf>
      <fill>
        <patternFill>
          <bgColor theme="0"/>
        </patternFill>
      </fill>
    </dxf>
  </rfmt>
  <rfmt sheetId="1" sqref="J139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4212.xml><?xml version="1.0" encoding="utf-8"?>
<revisions xmlns="http://schemas.openxmlformats.org/spreadsheetml/2006/main" xmlns:r="http://schemas.openxmlformats.org/officeDocument/2006/relationships"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5211.xml><?xml version="1.0" encoding="utf-8"?>
<revisions xmlns="http://schemas.openxmlformats.org/spreadsheetml/2006/main" xmlns:r="http://schemas.openxmlformats.org/officeDocument/2006/relationships"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cv guid="{5220E8A5-06E0-4684-AC14-F50C5A958EB9}" action="add"/>
</revisions>
</file>

<file path=xl/revisions/revisionLog16111.xml><?xml version="1.0" encoding="utf-8"?>
<revisions xmlns="http://schemas.openxmlformats.org/spreadsheetml/2006/main" xmlns:r="http://schemas.openxmlformats.org/officeDocument/2006/relationships">
  <rcc rId="1580" sId="1">
    <oc r="L144">
      <f>L11+L14+L17+L27+L32+L37+L42+L47+L51+L56+L59+L66+L69+L72+L77+L82+L87+L90+L99+L102+L107+L115+L118+L125+L137</f>
    </oc>
    <nc r="L144">
      <f>L11+L14+L17+L27+L32+L37+L42+L47+L51+L56+L59+L66+L69+L72+L77+L82+L87+L90+L99+L102+L107+L115+L118+L125+L137</f>
    </nc>
  </rcc>
  <rcc rId="1581" sId="1">
    <oc r="G144">
      <f>G11+G14+G17+G27+G32+G37+G42+G47+G51+G56+G59+G66+G69+G72+G77+G82+G87+G90+G99+G102+G107+G115+G118+G125+G137</f>
    </oc>
    <nc r="G144">
      <f>G11+G14+G17+G27+G32+G37+G42+G47+G51+G56+G59+G66+G69+G72+G77+G82+G87+G90+G99+G102+G107+G115+G118+G125+G137</f>
    </nc>
  </rcc>
  <rfmt sheetId="1" sqref="L146" start="0" length="0">
    <dxf>
      <numFmt numFmtId="165" formatCode="0.0"/>
    </dxf>
  </rfmt>
  <rcv guid="{8C812597-ECE5-42DC-99FF-99B6BEA25BF4}" action="delete"/>
  <rdn rId="0" localSheetId="1" customView="1" name="Z_8C812597_ECE5_42DC_99FF_99B6BEA25BF4_.wvu.PrintArea" hidden="1" oldHidden="1">
    <formula>'расчет показателей'!$B$1:$M$139</formula>
    <oldFormula>'расчет показателей'!$B$1:$M$139</oldFormula>
  </rdn>
  <rdn rId="0" localSheetId="1" customView="1" name="Z_8C812597_ECE5_42DC_99FF_99B6BEA25BF4_.wvu.PrintTitles" hidden="1" oldHidden="1">
    <formula>'расчет показателей'!$4:$5</formula>
    <oldFormula>'расчет показателей'!$4:$5</oldFormula>
  </rdn>
  <rdn rId="0" localSheetId="1" customView="1" name="Z_8C812597_ECE5_42DC_99FF_99B6BEA25BF4_.wvu.Cols" hidden="1" oldHidden="1">
    <formula>'расчет показателей'!$A:$A</formula>
    <oldFormula>'расчет показателей'!$A:$A</oldFormula>
  </rdn>
  <rdn rId="0" localSheetId="1" customView="1" name="Z_8C812597_ECE5_42DC_99FF_99B6BEA25BF4_.wvu.FilterData" hidden="1" oldHidden="1">
    <formula>'расчет показателей'!$A$5:$Q$5</formula>
    <oldFormula>'расчет показателей'!$A$5:$Q$5</oldFormula>
  </rdn>
  <rcv guid="{8C812597-ECE5-42DC-99FF-99B6BEA25BF4}" action="add"/>
</revisions>
</file>

<file path=xl/revisions/revisionLog17211.xml><?xml version="1.0" encoding="utf-8"?>
<revisions xmlns="http://schemas.openxmlformats.org/spreadsheetml/2006/main" xmlns:r="http://schemas.openxmlformats.org/officeDocument/2006/relationships">
  <rcv guid="{9380B4D5-3D30-47C3-B3A4-FD838485764A}" action="delete"/>
  <rdn rId="0" localSheetId="1" customView="1" name="Z_9380B4D5_3D30_47C3_B3A4_FD838485764A_.wvu.PrintArea" hidden="1" oldHidden="1">
    <formula>'расчет показателей'!$B$1:$M$139</formula>
    <oldFormula>'расчет показателей'!$B$1:$M$139</oldFormula>
  </rdn>
  <rdn rId="0" localSheetId="1" customView="1" name="Z_9380B4D5_3D30_47C3_B3A4_FD838485764A_.wvu.PrintTitles" hidden="1" oldHidden="1">
    <formula>'расчет показателей'!$4:$5</formula>
    <oldFormula>'расчет показателей'!$4:$5</oldFormula>
  </rdn>
  <rdn rId="0" localSheetId="1" customView="1" name="Z_9380B4D5_3D30_47C3_B3A4_FD838485764A_.wvu.Cols" hidden="1" oldHidden="1">
    <formula>'расчет показателей'!$A:$A</formula>
    <oldFormula>'расчет показателей'!$A:$A</oldFormula>
  </rdn>
  <rcv guid="{9380B4D5-3D30-47C3-B3A4-FD838485764A}" action="add"/>
</revisions>
</file>

<file path=xl/revisions/revisionLog1822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91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15" sId="1">
    <nc r="C140" t="inlineStr">
      <is>
        <t>Коэффициент сложности управления финансами</t>
      </is>
    </nc>
  </rcc>
  <rcc rId="1616" sId="1" odxf="1" dxf="1">
    <nc r="C141" t="inlineStr">
      <is>
        <t>Итоговая оценка 
(в баллах)</t>
      </is>
    </nc>
    <odxf>
      <alignment wrapText="0" readingOrder="0"/>
    </odxf>
    <ndxf>
      <alignment wrapText="1" readingOrder="0"/>
    </ndxf>
  </rcc>
  <rfmt sheetId="1" sqref="C140:C141">
    <dxf>
      <alignment wrapText="1" readingOrder="0"/>
    </dxf>
  </rfmt>
  <rfmt sheetId="1" sqref="C140:C141" start="0" length="2147483647">
    <dxf>
      <font>
        <b/>
      </font>
    </dxf>
  </rfmt>
  <rfmt sheetId="1" sqref="B140:B141" start="0" length="0">
    <dxf>
      <border>
        <left style="thin">
          <color indexed="64"/>
        </left>
      </border>
    </dxf>
  </rfmt>
  <rfmt sheetId="1" sqref="M140:M141" start="0" length="0">
    <dxf>
      <border>
        <right style="thin">
          <color indexed="64"/>
        </right>
      </border>
    </dxf>
  </rfmt>
  <rfmt sheetId="1" sqref="B141:M141" start="0" length="0">
    <dxf>
      <border>
        <bottom style="thin">
          <color indexed="64"/>
        </bottom>
      </border>
    </dxf>
  </rfmt>
  <rfmt sheetId="1" sqref="B140:M14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cc rId="1617" sId="1">
    <nc r="D140">
      <v>1.1499999999999999</v>
    </nc>
  </rcc>
  <rcc rId="1618" sId="1">
    <nc r="E140">
      <v>1.1499999999999999</v>
    </nc>
  </rcc>
  <rcc rId="1619" sId="1">
    <nc r="F140">
      <v>1.1499999999999999</v>
    </nc>
  </rcc>
  <rcc rId="1620" sId="1">
    <nc r="G140">
      <v>1.05</v>
    </nc>
  </rcc>
  <rcc rId="1621" sId="1">
    <nc r="H140">
      <v>1.05</v>
    </nc>
  </rcc>
  <rcc rId="1622" sId="1">
    <nc r="I140">
      <v>1.05</v>
    </nc>
  </rcc>
  <rcc rId="1623" sId="1">
    <nc r="J140">
      <v>1.05</v>
    </nc>
  </rcc>
  <rcc rId="1624" sId="1">
    <nc r="K140">
      <v>1</v>
    </nc>
  </rcc>
  <rcc rId="1625" sId="1">
    <nc r="L140">
      <v>1</v>
    </nc>
  </rcc>
  <rcc rId="1626" sId="1">
    <nc r="M140">
      <v>1</v>
    </nc>
  </rcc>
  <rcc rId="1627" sId="1">
    <nc r="D141">
      <f>D139*D140</f>
    </nc>
  </rcc>
  <rcc rId="1628" sId="1">
    <nc r="E141">
      <f>E139*E140</f>
    </nc>
  </rcc>
  <rcc rId="1629" sId="1">
    <nc r="F141">
      <f>F139*F140</f>
    </nc>
  </rcc>
  <rcc rId="1630" sId="1">
    <nc r="G141">
      <f>G139*G140</f>
    </nc>
  </rcc>
  <rcc rId="1631" sId="1">
    <nc r="H141">
      <f>H139*H140</f>
    </nc>
  </rcc>
  <rcc rId="1632" sId="1">
    <nc r="I141">
      <f>I139*I140</f>
    </nc>
  </rcc>
  <rcc rId="1633" sId="1">
    <nc r="J141">
      <f>J139*J140</f>
    </nc>
  </rcc>
  <rcc rId="1634" sId="1">
    <nc r="K141">
      <f>K139*K140</f>
    </nc>
  </rcc>
  <rcc rId="1635" sId="1" odxf="1" dxf="1">
    <nc r="L141">
      <f>L139*L140</f>
    </nc>
    <odxf>
      <numFmt numFmtId="165" formatCode="0.0"/>
    </odxf>
    <ndxf>
      <numFmt numFmtId="0" formatCode="General"/>
    </ndxf>
  </rcc>
  <rcc rId="1636" sId="1">
    <nc r="M141">
      <f>M139*M140</f>
    </nc>
  </rcc>
  <rfmt sheetId="1" sqref="D141:M141">
    <dxf>
      <numFmt numFmtId="167" formatCode="0.000000"/>
    </dxf>
  </rfmt>
  <rfmt sheetId="1" sqref="D141:M141">
    <dxf>
      <numFmt numFmtId="168" formatCode="0.00000"/>
    </dxf>
  </rfmt>
  <rfmt sheetId="1" sqref="D141:M141">
    <dxf>
      <numFmt numFmtId="169" formatCode="0.0000"/>
    </dxf>
  </rfmt>
  <rfmt sheetId="1" sqref="D141:M141">
    <dxf>
      <numFmt numFmtId="170" formatCode="0.000"/>
    </dxf>
  </rfmt>
  <rfmt sheetId="1" sqref="D141:M141">
    <dxf>
      <numFmt numFmtId="2" formatCode="0.00"/>
    </dxf>
  </rfmt>
  <rfmt sheetId="1" sqref="D141:M141">
    <dxf>
      <numFmt numFmtId="165" formatCode="0.0"/>
    </dxf>
  </rfmt>
  <rfmt sheetId="1" sqref="D141:M141">
    <dxf>
      <numFmt numFmtId="1" formatCode="0"/>
    </dxf>
  </rfmt>
  <rfmt sheetId="1" sqref="D141:M141">
    <dxf>
      <numFmt numFmtId="165" formatCode="0.0"/>
    </dxf>
  </rfmt>
  <rfmt sheetId="1" sqref="D47:M47">
    <dxf>
      <numFmt numFmtId="1" formatCode="0"/>
    </dxf>
  </rfmt>
  <rcv guid="{05FBBA01-CF9B-4970-8163-8D059FAABF92}" action="delete"/>
  <rdn rId="0" localSheetId="1" customView="1" name="Z_05FBBA01_CF9B_4970_8163_8D059FAABF92_.wvu.PrintArea" hidden="1" oldHidden="1">
    <formula>'расчет показателей'!$B$1:$M$142</formula>
    <oldFormula>'расчет показателей'!$B$1:$M$139</oldFormula>
  </rdn>
  <rdn rId="0" localSheetId="1" customView="1" name="Z_05FBBA01_CF9B_4970_8163_8D059FAABF92_.wvu.PrintTitles" hidden="1" oldHidden="1">
    <formula>'расчет показателей'!$4:$5</formula>
    <oldFormula>'расчет показателей'!$4:$5</oldFormula>
  </rdn>
  <rdn rId="0" localSheetId="1" customView="1" name="Z_05FBBA01_CF9B_4970_8163_8D059FAABF92_.wvu.Cols" hidden="1" oldHidden="1">
    <formula>'расчет показателей'!$A:$A</formula>
    <oldFormula>'расчет показателей'!$A:$A</oldFormula>
  </rdn>
  <rdn rId="0" localSheetId="1" customView="1" name="Z_05FBBA01_CF9B_4970_8163_8D059FAABF92_.wvu.FilterData" hidden="1" oldHidden="1">
    <formula>'расчет показателей'!$A$5:$Q$5</formula>
    <oldFormula>'расчет показателей'!$A$5:$Q$5</oldFormula>
  </rdn>
  <rcv guid="{05FBBA01-CF9B-4970-8163-8D059FAABF92}" action="add"/>
</revisions>
</file>

<file path=xl/revisions/revisionLog110121.xml><?xml version="1.0" encoding="utf-8"?>
<revisions xmlns="http://schemas.openxmlformats.org/spreadsheetml/2006/main" xmlns:r="http://schemas.openxmlformats.org/officeDocument/2006/relationships">
  <rcc rId="1207" sId="1" numFmtId="4">
    <oc r="D34">
      <f>223802617.16 /1000</f>
    </oc>
    <nc r="D34">
      <v>0</v>
    </nc>
  </rcc>
  <rcc rId="1208" sId="1">
    <oc r="D37">
      <v>3</v>
    </oc>
    <nc r="D37">
      <v>5</v>
    </nc>
  </rcc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11211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11212.xml><?xml version="1.0" encoding="utf-8"?>
<revisions xmlns="http://schemas.openxmlformats.org/spreadsheetml/2006/main" xmlns:r="http://schemas.openxmlformats.org/officeDocument/2006/relationships">
  <rcc rId="1124" sId="1">
    <oc r="E60">
      <f>E59+E56+E51+E47+E42+E37+E32+E27</f>
    </oc>
    <nc r="E60">
      <f>E59+E56+E51+E47+E42+E37+E32+E27</f>
    </nc>
  </rcc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13211.xml><?xml version="1.0" encoding="utf-8"?>
<revisions xmlns="http://schemas.openxmlformats.org/spreadsheetml/2006/main" xmlns:r="http://schemas.openxmlformats.org/officeDocument/2006/relationships">
  <rfmt sheetId="1" sqref="E94">
    <dxf>
      <fill>
        <patternFill>
          <bgColor rgb="FFFFFF00"/>
        </patternFill>
      </fill>
    </dxf>
  </rfmt>
  <rfmt sheetId="1" sqref="E95">
    <dxf>
      <fill>
        <patternFill patternType="solid">
          <bgColor rgb="FFFFFF00"/>
        </patternFill>
      </fill>
    </dxf>
  </rfmt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14211.xml><?xml version="1.0" encoding="utf-8"?>
<revisions xmlns="http://schemas.openxmlformats.org/spreadsheetml/2006/main" xmlns:r="http://schemas.openxmlformats.org/officeDocument/2006/relationships">
  <rcc rId="561" sId="1">
    <nc r="F55">
      <f>F53/F54</f>
    </nc>
  </rcc>
  <rcc rId="562" sId="1" numFmtId="4">
    <nc r="F53">
      <v>160799.21</v>
    </nc>
  </rcc>
  <rcc rId="563" sId="1" numFmtId="4">
    <nc r="F54">
      <v>163183.49</v>
    </nc>
  </rcc>
  <rcc rId="564" sId="1" numFmtId="4">
    <nc r="F56">
      <v>3</v>
    </nc>
  </rcc>
  <rfmt sheetId="1" sqref="F53:F56">
    <dxf>
      <fill>
        <patternFill patternType="none">
          <bgColor auto="1"/>
        </patternFill>
      </fill>
    </dxf>
  </rfmt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15211.xml><?xml version="1.0" encoding="utf-8"?>
<revisions xmlns="http://schemas.openxmlformats.org/spreadsheetml/2006/main" xmlns:r="http://schemas.openxmlformats.org/officeDocument/2006/relationships">
  <rfmt sheetId="1" sqref="B60:M61">
    <dxf>
      <fill>
        <patternFill>
          <bgColor theme="0"/>
        </patternFill>
      </fill>
    </dxf>
  </rfmt>
  <rfmt sheetId="1" sqref="M139" start="0" length="0">
    <dxf>
      <fill>
        <patternFill>
          <bgColor theme="0"/>
        </patternFill>
      </fill>
    </dxf>
  </rfmt>
  <rcc rId="1229" sId="1" odxf="1" dxf="1">
    <oc r="M139">
      <f>M138+M119+M111+M95+M60+M21</f>
    </oc>
    <nc r="M139">
      <f>M138+M119+M111+M95+M60+M21</f>
    </nc>
    <ndxf>
      <fill>
        <patternFill>
          <bgColor rgb="FFFFFF00"/>
        </patternFill>
      </fill>
    </ndxf>
  </rcc>
  <rcv guid="{9380B4D5-3D30-47C3-B3A4-FD838485764A}" action="delete"/>
  <rdn rId="0" localSheetId="1" customView="1" name="Z_9380B4D5_3D30_47C3_B3A4_FD838485764A_.wvu.PrintArea" hidden="1" oldHidden="1">
    <formula>'расчет показателей'!$B$1:$M$139</formula>
    <oldFormula>'расчет показателей'!$B$1:$M$139</oldFormula>
  </rdn>
  <rdn rId="0" localSheetId="1" customView="1" name="Z_9380B4D5_3D30_47C3_B3A4_FD838485764A_.wvu.PrintTitles" hidden="1" oldHidden="1">
    <formula>'расчет показателей'!$4:$5</formula>
    <oldFormula>'расчет показателей'!$4:$5</oldFormula>
  </rdn>
  <rdn rId="0" localSheetId="1" customView="1" name="Z_9380B4D5_3D30_47C3_B3A4_FD838485764A_.wvu.Cols" hidden="1" oldHidden="1">
    <formula>'расчет показателей'!$A:$A</formula>
    <oldFormula>'расчет показателей'!$A:$A</oldFormula>
  </rdn>
  <rcv guid="{9380B4D5-3D30-47C3-B3A4-FD838485764A}" action="add"/>
</revisions>
</file>

<file path=xl/revisions/revisionLog116121.xml><?xml version="1.0" encoding="utf-8"?>
<revisions xmlns="http://schemas.openxmlformats.org/spreadsheetml/2006/main" xmlns:r="http://schemas.openxmlformats.org/officeDocument/2006/relationships">
  <rfmt sheetId="1" sqref="E138">
    <dxf>
      <fill>
        <patternFill>
          <bgColor rgb="FFFFFF0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17111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17311.xml><?xml version="1.0" encoding="utf-8"?>
<revisions xmlns="http://schemas.openxmlformats.org/spreadsheetml/2006/main" xmlns:r="http://schemas.openxmlformats.org/officeDocument/2006/relationships">
  <rcc rId="1196" sId="1">
    <oc r="C34" t="inlineStr">
      <is>
        <t>Объем просроченной дебиторской задолженности по расчетам с дебиторами по доходам в отчетном финансовом году по состоянию на 1 января года, следующего за отчетным финансовым годом</t>
      </is>
    </oc>
    <nc r="C34" t="inlineStr">
      <is>
        <t>Объем дебиторской задолженности по расчетам с дебиторами по доходам в отчетном финансовом году по состоянию на 1 января года, следующего за отчетным финансовым годом</t>
      </is>
    </nc>
  </rcc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17312.xml><?xml version="1.0" encoding="utf-8"?>
<revisions xmlns="http://schemas.openxmlformats.org/spreadsheetml/2006/main" xmlns:r="http://schemas.openxmlformats.org/officeDocument/2006/relationships">
  <rcc rId="1172" sId="1">
    <oc r="D37">
      <v>5</v>
    </oc>
    <nc r="D37">
      <v>3</v>
    </nc>
  </rcc>
  <rfmt sheetId="1" sqref="D37">
    <dxf>
      <fill>
        <patternFill patternType="none">
          <bgColor auto="1"/>
        </patternFill>
      </fill>
    </dxf>
  </rfmt>
  <rfmt sheetId="1" sqref="D37" start="0" length="2147483647">
    <dxf>
      <font>
        <color auto="1"/>
      </font>
    </dxf>
  </rfmt>
  <rfmt sheetId="1" sqref="D139" start="0" length="2147483647">
    <dxf>
      <font>
        <color auto="1"/>
      </font>
    </dxf>
  </rfmt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cv guid="{8D69FC79-A59C-4BCA-9394-DF4079B4A0AE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v guid="{AC992A35-0F1D-49F8-B18D-056172A147FF}" action="delete"/>
  <rdn rId="0" localSheetId="1" customView="1" name="Z_AC992A35_0F1D_49F8_B18D_056172A147FF_.wvu.PrintArea" hidden="1" oldHidden="1">
    <formula>'расчет показателей'!$B$1:$M$139</formula>
    <oldFormula>'расчет показателей'!$B$1:$M$139</oldFormula>
  </rdn>
  <rdn rId="0" localSheetId="1" customView="1" name="Z_AC992A35_0F1D_49F8_B18D_056172A147FF_.wvu.PrintTitles" hidden="1" oldHidden="1">
    <formula>'расчет показателей'!$4:$5</formula>
    <oldFormula>'расчет показателей'!$4:$5</oldFormula>
  </rdn>
  <rdn rId="0" localSheetId="1" customView="1" name="Z_AC992A35_0F1D_49F8_B18D_056172A147FF_.wvu.Cols" hidden="1" oldHidden="1">
    <formula>'расчет показателей'!$A:$A</formula>
    <oldFormula>'расчет показателей'!$A:$A</oldFormula>
  </rdn>
  <rdn rId="0" localSheetId="1" customView="1" name="Z_AC992A35_0F1D_49F8_B18D_056172A147FF_.wvu.FilterData" hidden="1" oldHidden="1">
    <formula>'расчет показателей'!$A$5:$Q$5</formula>
    <oldFormula>'расчет показателей'!$A$5:$Q$5</oldFormula>
  </rdn>
  <rcv guid="{AC992A35-0F1D-49F8-B18D-056172A147FF}" action="add"/>
</revisions>
</file>

<file path=xl/revisions/revisionLog12121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2221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24211.xml><?xml version="1.0" encoding="utf-8"?>
<revisions xmlns="http://schemas.openxmlformats.org/spreadsheetml/2006/main" xmlns:r="http://schemas.openxmlformats.org/officeDocument/2006/relationships">
  <rfmt sheetId="1" sqref="H60">
    <dxf>
      <fill>
        <patternFill patternType="none">
          <bgColor auto="1"/>
        </patternFill>
      </fill>
    </dxf>
  </rfmt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26211.xml><?xml version="1.0" encoding="utf-8"?>
<revisions xmlns="http://schemas.openxmlformats.org/spreadsheetml/2006/main" xmlns:r="http://schemas.openxmlformats.org/officeDocument/2006/relationships">
  <rcc rId="678" sId="1">
    <oc r="I14">
      <v>3</v>
    </oc>
    <nc r="I14">
      <v>0</v>
    </nc>
  </rcc>
  <rcc rId="679" sId="1">
    <oc r="I13" t="inlineStr">
      <is>
        <t>сроки соблюдены</t>
      </is>
    </oc>
    <nc r="I13" t="inlineStr">
      <is>
        <t>сроки нарушены более чем на 15 дней</t>
      </is>
    </nc>
  </rcc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32111.xml><?xml version="1.0" encoding="utf-8"?>
<revisions xmlns="http://schemas.openxmlformats.org/spreadsheetml/2006/main" xmlns:r="http://schemas.openxmlformats.org/officeDocument/2006/relationships">
  <rcc rId="1069" sId="1" numFmtId="4">
    <oc r="F39">
      <v>34106.74</v>
    </oc>
    <nc r="F39">
      <v>31169.8</v>
    </nc>
  </rcc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42111.xml><?xml version="1.0" encoding="utf-8"?>
<revisions xmlns="http://schemas.openxmlformats.org/spreadsheetml/2006/main" xmlns:r="http://schemas.openxmlformats.org/officeDocument/2006/relationships">
  <rcv guid="{9380B4D5-3D30-47C3-B3A4-FD838485764A}" action="delete"/>
  <rdn rId="0" localSheetId="1" customView="1" name="Z_9380B4D5_3D30_47C3_B3A4_FD838485764A_.wvu.PrintArea" hidden="1" oldHidden="1">
    <formula>'расчет показателей'!$B$1:$M$139</formula>
    <oldFormula>'расчет показателей'!$B$1:$M$139</oldFormula>
  </rdn>
  <rdn rId="0" localSheetId="1" customView="1" name="Z_9380B4D5_3D30_47C3_B3A4_FD838485764A_.wvu.PrintTitles" hidden="1" oldHidden="1">
    <formula>'расчет показателей'!$4:$5</formula>
    <oldFormula>'расчет показателей'!$4:$5</oldFormula>
  </rdn>
  <rdn rId="0" localSheetId="1" customView="1" name="Z_9380B4D5_3D30_47C3_B3A4_FD838485764A_.wvu.Cols" hidden="1" oldHidden="1">
    <formula>'расчет показателей'!$A:$A</formula>
    <oldFormula>'расчет показателей'!$A:$A</oldFormula>
  </rdn>
  <rcv guid="{9380B4D5-3D30-47C3-B3A4-FD838485764A}" action="add"/>
</revisions>
</file>

<file path=xl/revisions/revisionLog17211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112111.xml><?xml version="1.0" encoding="utf-8"?>
<revisions xmlns="http://schemas.openxmlformats.org/spreadsheetml/2006/main" xmlns:r="http://schemas.openxmlformats.org/officeDocument/2006/relationships">
  <rcc rId="1330" sId="1" numFmtId="4">
    <nc r="D105">
      <v>739843.57</v>
    </nc>
  </rcc>
  <rfmt sheetId="1" sqref="D105">
    <dxf>
      <fill>
        <patternFill patternType="none">
          <bgColor auto="1"/>
        </patternFill>
      </fill>
    </dxf>
  </rfmt>
  <rcc rId="1331" sId="1" numFmtId="4">
    <oc r="H105">
      <v>261657.53</v>
    </oc>
    <nc r="H105">
      <v>255311.73</v>
    </nc>
  </rcc>
  <rfmt sheetId="1" sqref="H105">
    <dxf>
      <fill>
        <patternFill patternType="none">
          <bgColor auto="1"/>
        </patternFill>
      </fill>
    </dxf>
  </rfmt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</rdn>
  <rcv guid="{8D69FC79-A59C-4BCA-9394-DF4079B4A0AE}" action="add"/>
</revisions>
</file>

<file path=xl/revisions/revisionLog111212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cv guid="{91725105-6813-4743-906F-2F079BE37104}" action="add"/>
</revisions>
</file>

<file path=xl/revisions/revisionLog1132111.xml><?xml version="1.0" encoding="utf-8"?>
<revisions xmlns="http://schemas.openxmlformats.org/spreadsheetml/2006/main" xmlns:r="http://schemas.openxmlformats.org/officeDocument/2006/relationships">
  <rcc rId="1096" sId="1">
    <oc r="D13" t="inlineStr">
      <is>
        <t>сроки соблюдены</t>
      </is>
    </oc>
    <nc r="D13" t="inlineStr">
      <is>
        <t>сроки нарушены более чем на 15 дней</t>
      </is>
    </nc>
  </rcc>
  <rcv guid="{9380B4D5-3D30-47C3-B3A4-FD838485764A}" action="delete"/>
  <rdn rId="0" localSheetId="1" customView="1" name="Z_9380B4D5_3D30_47C3_B3A4_FD838485764A_.wvu.PrintArea" hidden="1" oldHidden="1">
    <formula>'расчет показателей'!$B$1:$M$139</formula>
    <oldFormula>'расчет показателей'!$B$1:$M$139</oldFormula>
  </rdn>
  <rdn rId="0" localSheetId="1" customView="1" name="Z_9380B4D5_3D30_47C3_B3A4_FD838485764A_.wvu.PrintTitles" hidden="1" oldHidden="1">
    <formula>'расчет показателей'!$4:$5</formula>
    <oldFormula>'расчет показателей'!$4:$5</oldFormula>
  </rdn>
  <rdn rId="0" localSheetId="1" customView="1" name="Z_9380B4D5_3D30_47C3_B3A4_FD838485764A_.wvu.Cols" hidden="1" oldHidden="1">
    <formula>'расчет показателей'!$A:$A</formula>
    <oldFormula>'расчет показателей'!$A:$A</oldFormula>
  </rdn>
  <rcv guid="{9380B4D5-3D30-47C3-B3A4-FD838485764A}" action="add"/>
</revisions>
</file>

<file path=xl/revisions/revisionLog1152111.xml><?xml version="1.0" encoding="utf-8"?>
<revisions xmlns="http://schemas.openxmlformats.org/spreadsheetml/2006/main" xmlns:r="http://schemas.openxmlformats.org/officeDocument/2006/relationships">
  <rcc rId="1192" sId="1">
    <oc r="C33" t="inlineStr">
      <is>
        <t>2.3. Эффективность управления просроченной  дебиторской задолженностью по расчетам с дебиторами по доходам</t>
      </is>
    </oc>
    <nc r="C33" t="inlineStr">
      <is>
        <t>2.3. Эффективность управления дебиторской задолженностью по расчетам с дебиторами по доходам</t>
      </is>
    </nc>
  </rcc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211111.xml><?xml version="1.0" encoding="utf-8"?>
<revisions xmlns="http://schemas.openxmlformats.org/spreadsheetml/2006/main" xmlns:r="http://schemas.openxmlformats.org/officeDocument/2006/relationships">
  <rfmt sheetId="1" sqref="D49:M49">
    <dxf>
      <fill>
        <patternFill>
          <bgColor theme="0"/>
        </patternFill>
      </fill>
    </dxf>
  </rfmt>
  <rcv guid="{5220E8A5-06E0-4684-AC14-F50C5A958EB9}" action="delete"/>
  <rdn rId="0" localSheetId="1" customView="1" name="Z_5220E8A5_06E0_4684_AC14_F50C5A958EB9_.wvu.PrintArea" hidden="1" oldHidden="1">
    <formula>'расчет показателей'!$B$1:$M$139</formula>
    <oldFormula>'расчет показателей'!$B$1:$M$139</oldFormula>
  </rdn>
  <rdn rId="0" localSheetId="1" customView="1" name="Z_5220E8A5_06E0_4684_AC14_F50C5A958EB9_.wvu.PrintTitles" hidden="1" oldHidden="1">
    <formula>'расчет показателей'!$4:$5</formula>
    <oldFormula>'расчет показателей'!$4:$5</oldFormula>
  </rdn>
  <rdn rId="0" localSheetId="1" customView="1" name="Z_5220E8A5_06E0_4684_AC14_F50C5A958EB9_.wvu.Cols" hidden="1" oldHidden="1">
    <formula>'расчет показателей'!$A:$A</formula>
    <oldFormula>'расчет показателей'!$A:$A</oldFormula>
  </rdn>
  <rcv guid="{5220E8A5-06E0-4684-AC14-F50C5A958EB9}" action="add"/>
</revisions>
</file>

<file path=xl/revisions/revisionLog1212111.xml><?xml version="1.0" encoding="utf-8"?>
<revisions xmlns="http://schemas.openxmlformats.org/spreadsheetml/2006/main" xmlns:r="http://schemas.openxmlformats.org/officeDocument/2006/relationships">
  <rcc rId="1360" sId="1">
    <nc r="J105">
      <f>25774.26-22.9-77.1</f>
    </nc>
  </rcc>
  <rfmt sheetId="1" sqref="J105">
    <dxf>
      <fill>
        <patternFill>
          <bgColor theme="0"/>
        </patternFill>
      </fill>
    </dxf>
  </rfmt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</rdn>
  <rcv guid="{91725105-6813-4743-906F-2F079BE37104}" action="add"/>
</revisions>
</file>

<file path=xl/revisions/revisionLog1222111.xml><?xml version="1.0" encoding="utf-8"?>
<revisions xmlns="http://schemas.openxmlformats.org/spreadsheetml/2006/main" xmlns:r="http://schemas.openxmlformats.org/officeDocument/2006/relationships">
  <rcv guid="{91725105-6813-4743-906F-2F079BE37104}" action="delete"/>
  <rdn rId="0" localSheetId="1" customView="1" name="Z_91725105_6813_4743_906F_2F079BE37104_.wvu.PrintArea" hidden="1" oldHidden="1">
    <formula>'расчет показателей'!$B$1:$M$139</formula>
    <oldFormula>'расчет показателей'!$B$1:$M$139</oldFormula>
  </rdn>
  <rdn rId="0" localSheetId="1" customView="1" name="Z_91725105_6813_4743_906F_2F079BE37104_.wvu.PrintTitles" hidden="1" oldHidden="1">
    <formula>'расчет показателей'!$4:$5</formula>
    <oldFormula>'расчет показателей'!$4:$5</oldFormula>
  </rdn>
  <rdn rId="0" localSheetId="1" customView="1" name="Z_91725105_6813_4743_906F_2F079BE37104_.wvu.Cols" hidden="1" oldHidden="1">
    <formula>'расчет показателей'!$A:$A</formula>
    <oldFormula>'расчет показателей'!$A:$A</oldFormula>
  </rdn>
  <rdn rId="0" localSheetId="1" customView="1" name="Z_91725105_6813_4743_906F_2F079BE37104_.wvu.FilterData" hidden="1" oldHidden="1">
    <formula>'расчет показателей'!$A$5:$Q$5</formula>
    <oldFormula>'расчет показателей'!$A$5:$Q$5</oldFormula>
  </rdn>
  <rcv guid="{91725105-6813-4743-906F-2F079BE37104}" action="add"/>
</revisions>
</file>

<file path=xl/revisions/revisionLog1421111.xml><?xml version="1.0" encoding="utf-8"?>
<revisions xmlns="http://schemas.openxmlformats.org/spreadsheetml/2006/main" xmlns:r="http://schemas.openxmlformats.org/officeDocument/2006/relationships">
  <rcv guid="{0DE9F4A8-FDB5-4305-B1EF-C452A0DD9EC5}" action="delete"/>
  <rdn rId="0" localSheetId="1" customView="1" name="Z_0DE9F4A8_FDB5_4305_B1EF_C452A0DD9EC5_.wvu.PrintArea" hidden="1" oldHidden="1">
    <formula>'расчет показателей'!$B$1:$M$139</formula>
    <oldFormula>'расчет показателей'!$B$1:$M$139</oldFormula>
  </rdn>
  <rdn rId="0" localSheetId="1" customView="1" name="Z_0DE9F4A8_FDB5_4305_B1EF_C452A0DD9EC5_.wvu.PrintTitles" hidden="1" oldHidden="1">
    <formula>'расчет показателей'!$4:$5</formula>
    <oldFormula>'расчет показателей'!$4:$5</oldFormula>
  </rdn>
  <rdn rId="0" localSheetId="1" customView="1" name="Z_0DE9F4A8_FDB5_4305_B1EF_C452A0DD9EC5_.wvu.Cols" hidden="1" oldHidden="1">
    <formula>'расчет показателей'!$A:$A</formula>
    <oldFormula>'расчет показателей'!$A:$A</oldFormula>
  </rdn>
  <rcv guid="{0DE9F4A8-FDB5-4305-B1EF-C452A0DD9EC5}" action="add"/>
</revisions>
</file>

<file path=xl/revisions/revisionLog11121111.xml><?xml version="1.0" encoding="utf-8"?>
<revisions xmlns="http://schemas.openxmlformats.org/spreadsheetml/2006/main" xmlns:r="http://schemas.openxmlformats.org/officeDocument/2006/relationships">
  <rfmt sheetId="1" sqref="D139">
    <dxf>
      <fill>
        <patternFill patternType="none">
          <bgColor auto="1"/>
        </patternFill>
      </fill>
    </dxf>
  </rfmt>
  <rfmt sheetId="1" sqref="D139" start="0" length="2147483647">
    <dxf>
      <font>
        <color rgb="FFFF0000"/>
      </font>
    </dxf>
  </rfmt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cv guid="{8D69FC79-A59C-4BCA-9394-DF4079B4A0AE}" action="add"/>
</revisions>
</file>

<file path=xl/revisions/revisionLog11521111.xml><?xml version="1.0" encoding="utf-8"?>
<revisions xmlns="http://schemas.openxmlformats.org/spreadsheetml/2006/main" xmlns:r="http://schemas.openxmlformats.org/officeDocument/2006/relationships">
  <rcc rId="1146" sId="1">
    <oc r="E51">
      <f>5-(E49/E50*5)</f>
    </oc>
    <nc r="E51">
      <f>5-(E49/E50*5)</f>
    </nc>
  </rcc>
  <rfmt sheetId="1" sqref="D51:M51">
    <dxf>
      <numFmt numFmtId="3" formatCode="#,##0"/>
    </dxf>
  </rfmt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2121111.xml><?xml version="1.0" encoding="utf-8"?>
<revisions xmlns="http://schemas.openxmlformats.org/spreadsheetml/2006/main" xmlns:r="http://schemas.openxmlformats.org/officeDocument/2006/relationships">
  <rfmt sheetId="1" sqref="H122:H124">
    <dxf>
      <fill>
        <patternFill patternType="none">
          <bgColor auto="1"/>
        </patternFill>
      </fill>
    </dxf>
  </rfmt>
  <rfmt sheetId="1" sqref="H127:H128">
    <dxf>
      <fill>
        <patternFill patternType="none">
          <bgColor auto="1"/>
        </patternFill>
      </fill>
    </dxf>
  </rfmt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2221111.xml><?xml version="1.0" encoding="utf-8"?>
<revisions xmlns="http://schemas.openxmlformats.org/spreadsheetml/2006/main" xmlns:r="http://schemas.openxmlformats.org/officeDocument/2006/relationships"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11211111.xml><?xml version="1.0" encoding="utf-8"?>
<revisions xmlns="http://schemas.openxmlformats.org/spreadsheetml/2006/main" xmlns:r="http://schemas.openxmlformats.org/officeDocument/2006/relationships">
  <rfmt sheetId="1" sqref="E94:E95">
    <dxf>
      <fill>
        <patternFill>
          <bgColor theme="0"/>
        </patternFill>
      </fill>
    </dxf>
  </rfmt>
  <rcv guid="{5E382737-190D-413F-8B00-6E0774A78621}" action="delete"/>
  <rdn rId="0" localSheetId="1" customView="1" name="Z_5E382737_190D_413F_8B00_6E0774A78621_.wvu.PrintArea" hidden="1" oldHidden="1">
    <formula>'расчет показателей'!$B$1:$M$139</formula>
    <oldFormula>'расчет показателей'!$B$1:$M$139</oldFormula>
  </rdn>
  <rdn rId="0" localSheetId="1" customView="1" name="Z_5E382737_190D_413F_8B00_6E0774A78621_.wvu.PrintTitles" hidden="1" oldHidden="1">
    <formula>'расчет показателей'!$4:$5</formula>
    <oldFormula>'расчет показателей'!$4:$5</oldFormula>
  </rdn>
  <rdn rId="0" localSheetId="1" customView="1" name="Z_5E382737_190D_413F_8B00_6E0774A78621_.wvu.Cols" hidden="1" oldHidden="1">
    <formula>'расчет показателей'!$A:$A</formula>
    <oldFormula>'расчет показателей'!$A:$A</oldFormula>
  </rdn>
  <rcv guid="{5E382737-190D-413F-8B00-6E0774A78621}" action="add"/>
</revisions>
</file>

<file path=xl/revisions/revisionLog115211111.xml><?xml version="1.0" encoding="utf-8"?>
<revisions xmlns="http://schemas.openxmlformats.org/spreadsheetml/2006/main" xmlns:r="http://schemas.openxmlformats.org/officeDocument/2006/relationships">
  <rcv guid="{903374AF-E8D7-4191-9CE7-B0B71AE68B41}" action="delete"/>
  <rdn rId="0" localSheetId="1" customView="1" name="Z_903374AF_E8D7_4191_9CE7_B0B71AE68B41_.wvu.PrintArea" hidden="1" oldHidden="1">
    <formula>'расчет показателей'!$B$1:$M$139</formula>
    <oldFormula>'расчет показателей'!$B$1:$M$139</oldFormula>
  </rdn>
  <rdn rId="0" localSheetId="1" customView="1" name="Z_903374AF_E8D7_4191_9CE7_B0B71AE68B41_.wvu.PrintTitles" hidden="1" oldHidden="1">
    <formula>'расчет показателей'!$4:$5</formula>
    <oldFormula>'расчет показателей'!$4:$5</oldFormula>
  </rdn>
  <rdn rId="0" localSheetId="1" customView="1" name="Z_903374AF_E8D7_4191_9CE7_B0B71AE68B41_.wvu.Cols" hidden="1" oldHidden="1">
    <formula>'расчет показателей'!$A:$A</formula>
    <oldFormula>'расчет показателей'!$A:$A</oldFormula>
  </rdn>
  <rcv guid="{903374AF-E8D7-4191-9CE7-B0B71AE68B41}" action="add"/>
</revisions>
</file>

<file path=xl/revisions/revisionLog121211111.xml><?xml version="1.0" encoding="utf-8"?>
<revisions xmlns="http://schemas.openxmlformats.org/spreadsheetml/2006/main" xmlns:r="http://schemas.openxmlformats.org/officeDocument/2006/relationships">
  <rcc rId="1279" sId="1" numFmtId="4">
    <oc r="G122">
      <v>68</v>
    </oc>
    <nc r="G122">
      <v>112.3</v>
    </nc>
  </rcc>
  <rcc rId="1280" sId="1" numFmtId="4">
    <oc r="G123">
      <v>134</v>
    </oc>
    <nc r="G123">
      <v>161.4</v>
    </nc>
  </rcc>
  <rfmt sheetId="1" sqref="G122:G123">
    <dxf>
      <numFmt numFmtId="165" formatCode="0.0"/>
    </dxf>
  </rfmt>
  <rfmt sheetId="1" sqref="G127:G128">
    <dxf>
      <numFmt numFmtId="165" formatCode="0.0"/>
    </dxf>
  </rfmt>
  <rcc rId="1281" sId="1" numFmtId="4">
    <oc r="G127">
      <v>34</v>
    </oc>
    <nc r="G127">
      <v>65.599999999999994</v>
    </nc>
  </rcc>
  <rcc rId="1282" sId="1" numFmtId="4">
    <oc r="G128">
      <v>134</v>
    </oc>
    <nc r="G128">
      <v>161.4</v>
    </nc>
  </rcc>
  <rfmt sheetId="1" sqref="C122:M129">
    <dxf>
      <fill>
        <patternFill>
          <bgColor theme="0"/>
        </patternFill>
      </fill>
    </dxf>
  </rfmt>
  <rcv guid="{93DAE15D-5AB5-4A8F-B7B6-622C190FF562}" action="delete"/>
  <rdn rId="0" localSheetId="1" customView="1" name="Z_93DAE15D_5AB5_4A8F_B7B6_622C190FF562_.wvu.PrintArea" hidden="1" oldHidden="1">
    <formula>'расчет показателей'!$B$1:$M$139</formula>
    <oldFormula>'расчет показателей'!$B$1:$M$139</oldFormula>
  </rdn>
  <rdn rId="0" localSheetId="1" customView="1" name="Z_93DAE15D_5AB5_4A8F_B7B6_622C190FF562_.wvu.PrintTitles" hidden="1" oldHidden="1">
    <formula>'расчет показателей'!$4:$5</formula>
    <oldFormula>'расчет показателей'!$4:$5</oldFormula>
  </rdn>
  <rdn rId="0" localSheetId="1" customView="1" name="Z_93DAE15D_5AB5_4A8F_B7B6_622C190FF562_.wvu.Cols" hidden="1" oldHidden="1">
    <formula>'расчет показателей'!$A:$A</formula>
    <oldFormula>'расчет показателей'!$A:$A</oldFormula>
  </rdn>
  <rcv guid="{93DAE15D-5AB5-4A8F-B7B6-622C190FF562}" action="add"/>
</revisions>
</file>

<file path=xl/revisions/revisionLog122211111.xml><?xml version="1.0" encoding="utf-8"?>
<revisions xmlns="http://schemas.openxmlformats.org/spreadsheetml/2006/main" xmlns:r="http://schemas.openxmlformats.org/officeDocument/2006/relationships">
  <rcc rId="1440" sId="1" numFmtId="4">
    <oc r="D105">
      <v>739843.57</v>
    </oc>
    <nc r="D105">
      <v>737771.51</v>
    </nc>
  </rcc>
  <rcv guid="{8D69FC79-A59C-4BCA-9394-DF4079B4A0AE}" action="delete"/>
  <rdn rId="0" localSheetId="1" customView="1" name="Z_8D69FC79_A59C_4BCA_9394_DF4079B4A0AE_.wvu.PrintArea" hidden="1" oldHidden="1">
    <formula>'расчет показателей'!$B$1:$M$139</formula>
    <oldFormula>'расчет показателей'!$B$1:$M$139</oldFormula>
  </rdn>
  <rdn rId="0" localSheetId="1" customView="1" name="Z_8D69FC79_A59C_4BCA_9394_DF4079B4A0AE_.wvu.PrintTitles" hidden="1" oldHidden="1">
    <formula>'расчет показателей'!$4:$5</formula>
    <oldFormula>'расчет показателей'!$4:$5</oldFormula>
  </rdn>
  <rdn rId="0" localSheetId="1" customView="1" name="Z_8D69FC79_A59C_4BCA_9394_DF4079B4A0AE_.wvu.Cols" hidden="1" oldHidden="1">
    <formula>'расчет показателей'!$A:$A</formula>
    <oldFormula>'расчет показателей'!$A:$A</oldFormula>
  </rdn>
  <rdn rId="0" localSheetId="1" customView="1" name="Z_8D69FC79_A59C_4BCA_9394_DF4079B4A0AE_.wvu.FilterData" hidden="1" oldHidden="1">
    <formula>'расчет показателей'!$A$5:$Q$5</formula>
    <oldFormula>'расчет показателей'!$A$5:$Q$5</oldFormula>
  </rdn>
  <rcv guid="{8D69FC79-A59C-4BCA-9394-DF4079B4A0AE}" action="add"/>
</revisions>
</file>

<file path=xl/revisions/revisionLog1212111111.xml><?xml version="1.0" encoding="utf-8"?>
<revisions xmlns="http://schemas.openxmlformats.org/spreadsheetml/2006/main" xmlns:r="http://schemas.openxmlformats.org/officeDocument/2006/relationships">
  <rfmt sheetId="1" sqref="K122:K123">
    <dxf>
      <numFmt numFmtId="165" formatCode="0.0"/>
    </dxf>
  </rfmt>
  <rfmt sheetId="1" sqref="K122:K123">
    <dxf>
      <numFmt numFmtId="2" formatCode="0.00"/>
    </dxf>
  </rfmt>
  <rfmt sheetId="1" sqref="L122:L123">
    <dxf>
      <numFmt numFmtId="165" formatCode="0.0"/>
    </dxf>
  </rfmt>
  <rfmt sheetId="1" sqref="L122:L123">
    <dxf>
      <numFmt numFmtId="2" formatCode="0.00"/>
    </dxf>
  </rfmt>
  <rfmt sheetId="1" sqref="K127">
    <dxf>
      <numFmt numFmtId="165" formatCode="0.0"/>
    </dxf>
  </rfmt>
  <rfmt sheetId="1" sqref="K127">
    <dxf>
      <numFmt numFmtId="2" formatCode="0.00"/>
    </dxf>
  </rfmt>
  <rfmt sheetId="1" sqref="K128">
    <dxf>
      <numFmt numFmtId="165" formatCode="0.0"/>
    </dxf>
  </rfmt>
  <rfmt sheetId="1" sqref="K128">
    <dxf>
      <numFmt numFmtId="2" formatCode="0.00"/>
    </dxf>
  </rfmt>
  <rcv guid="{BC66424F-7557-41CC-91E7-CE47C12932B4}" action="delete"/>
  <rdn rId="0" localSheetId="1" customView="1" name="Z_BC66424F_7557_41CC_91E7_CE47C12932B4_.wvu.PrintArea" hidden="1" oldHidden="1">
    <formula>'расчет показателей'!$B$1:$M$139</formula>
    <oldFormula>'расчет показателей'!$B$1:$M$139</oldFormula>
  </rdn>
  <rdn rId="0" localSheetId="1" customView="1" name="Z_BC66424F_7557_41CC_91E7_CE47C12932B4_.wvu.PrintTitles" hidden="1" oldHidden="1">
    <formula>'расчет показателей'!$4:$5</formula>
    <oldFormula>'расчет показателей'!$4:$5</oldFormula>
  </rdn>
  <rdn rId="0" localSheetId="1" customView="1" name="Z_BC66424F_7557_41CC_91E7_CE47C12932B4_.wvu.Cols" hidden="1" oldHidden="1">
    <formula>'расчет показателей'!$A:$A</formula>
    <oldFormula>'расчет показателей'!$A:$A</oldFormula>
  </rdn>
  <rcv guid="{BC66424F-7557-41CC-91E7-CE47C12932B4}" action="add"/>
</revisions>
</file>

<file path=xl/revisions/revisionLog1222111111.xml><?xml version="1.0" encoding="utf-8"?>
<revisions xmlns="http://schemas.openxmlformats.org/spreadsheetml/2006/main" xmlns:r="http://schemas.openxmlformats.org/officeDocument/2006/relationships">
  <rfmt sheetId="1" sqref="K60">
    <dxf>
      <fill>
        <patternFill>
          <bgColor theme="0"/>
        </patternFill>
      </fill>
    </dxf>
  </rfmt>
  <rcc rId="839" sId="1" numFmtId="4">
    <oc r="K132">
      <v>24</v>
    </oc>
    <nc r="K132">
      <v>1522.09</v>
    </nc>
  </rcc>
  <rcc rId="840" sId="1" numFmtId="4">
    <nc r="K133">
      <v>32.07</v>
    </nc>
  </rcc>
  <rcc rId="841" sId="1" numFmtId="4">
    <nc r="K134">
      <v>4455.24</v>
    </nc>
  </rcc>
  <rcc rId="842" sId="1" numFmtId="4">
    <nc r="K135">
      <v>69.19</v>
    </nc>
  </rcc>
  <rcc rId="843" sId="1" odxf="1" dxf="1">
    <nc r="K136">
      <f>(K132/K133-K134/K135)/(K134/K135)/100</f>
    </nc>
    <odxf>
      <numFmt numFmtId="166" formatCode="0.0%"/>
      <fill>
        <patternFill>
          <bgColor rgb="FFFFFF00"/>
        </patternFill>
      </fill>
    </odxf>
    <ndxf>
      <numFmt numFmtId="14" formatCode="0.00%"/>
      <fill>
        <patternFill>
          <bgColor theme="0"/>
        </patternFill>
      </fill>
    </ndxf>
  </rcc>
  <rcc rId="844" sId="1">
    <oc r="K137">
      <v>0</v>
    </oc>
    <nc r="K137">
      <v>5</v>
    </nc>
  </rcc>
  <rfmt sheetId="1" sqref="K132:K139">
    <dxf>
      <fill>
        <patternFill>
          <bgColor theme="0"/>
        </patternFill>
      </fill>
    </dxf>
  </rfmt>
  <rcc rId="845" sId="1" odxf="1" dxf="1">
    <oc r="K139">
      <f>K138+K119+K111+K95+K60+K21</f>
    </oc>
    <nc r="K139">
      <f>K138+K119+K111+K95+K60+K21</f>
    </nc>
    <ndxf>
      <fill>
        <patternFill patternType="none">
          <bgColor indexed="65"/>
        </patternFill>
      </fill>
    </ndxf>
  </rcc>
  <rcc rId="846" sId="1">
    <oc r="K144">
      <f>K11+K14+K17+K27+K32+K37+K42+K47+K51+K56+K59+K66+K69+K72+K77+K82+K87+K90+K99+K102+K107+K115+K118+K125+K137</f>
    </oc>
    <nc r="K144">
      <f>K11+K14+K20+K17+K27+K32+K37+K42+K47+K51+K56+K59+K66+K69+K72+K77+K82+K87+K90+K99+K102+K107+K110+K115+K118+K125+K130+K137</f>
    </nc>
  </rcc>
  <rcv guid="{BC66424F-7557-41CC-91E7-CE47C12932B4}" action="delete"/>
  <rdn rId="0" localSheetId="1" customView="1" name="Z_BC66424F_7557_41CC_91E7_CE47C12932B4_.wvu.PrintArea" hidden="1" oldHidden="1">
    <formula>'расчет показателей'!$B$1:$M$139</formula>
    <oldFormula>'расчет показателей'!$B$1:$M$139</oldFormula>
  </rdn>
  <rdn rId="0" localSheetId="1" customView="1" name="Z_BC66424F_7557_41CC_91E7_CE47C12932B4_.wvu.PrintTitles" hidden="1" oldHidden="1">
    <formula>'расчет показателей'!$4:$5</formula>
    <oldFormula>'расчет показателей'!$4:$5</oldFormula>
  </rdn>
  <rdn rId="0" localSheetId="1" customView="1" name="Z_BC66424F_7557_41CC_91E7_CE47C12932B4_.wvu.Cols" hidden="1" oldHidden="1">
    <formula>'расчет показателей'!$A:$A</formula>
    <oldFormula>'расчет показателей'!$A:$A</oldFormula>
  </rdn>
  <rcv guid="{BC66424F-7557-41CC-91E7-CE47C12932B4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2">
  <userInfo guid="{6F2BF6E9-5167-4610-9936-C6159F4581F2}" name="Баталова И.М." id="-500972479" dateTime="2021-05-27T14:35:31"/>
  <userInfo guid="{36247F31-DEF2-44D4-B037-DE9CD43EC4EE}" name="Кириллова О.Н." id="-2013305328" dateTime="2021-06-09T12:06:13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19" Type="http://schemas.openxmlformats.org/officeDocument/2006/relationships/comments" Target="../comments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M145"/>
  <sheetViews>
    <sheetView tabSelected="1" view="pageBreakPreview" topLeftCell="B1" zoomScale="80" zoomScaleNormal="75" zoomScaleSheetLayoutView="100" workbookViewId="0">
      <selection activeCell="E145" sqref="E145"/>
    </sheetView>
  </sheetViews>
  <sheetFormatPr defaultColWidth="8.85546875" defaultRowHeight="15.75" x14ac:dyDescent="0.2"/>
  <cols>
    <col min="1" max="1" width="2.28515625" style="1" hidden="1" customWidth="1"/>
    <col min="2" max="2" width="4.85546875" style="2" customWidth="1"/>
    <col min="3" max="3" width="30.5703125" style="2" customWidth="1"/>
    <col min="4" max="4" width="16.7109375" style="2" customWidth="1"/>
    <col min="5" max="5" width="16.140625" style="2" customWidth="1"/>
    <col min="6" max="6" width="15.28515625" style="2" customWidth="1"/>
    <col min="7" max="7" width="16.7109375" style="2" customWidth="1"/>
    <col min="8" max="10" width="14.5703125" style="2" customWidth="1"/>
    <col min="11" max="13" width="14.85546875" style="2" customWidth="1"/>
    <col min="14" max="16384" width="8.85546875" style="1"/>
  </cols>
  <sheetData>
    <row r="1" spans="2:13" ht="19.899999999999999" customHeight="1" x14ac:dyDescent="0.2">
      <c r="M1" s="21" t="s">
        <v>82</v>
      </c>
    </row>
    <row r="3" spans="2:13" ht="43.9" customHeight="1" x14ac:dyDescent="0.2">
      <c r="B3" s="124" t="s">
        <v>81</v>
      </c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</row>
    <row r="4" spans="2:13" s="20" customFormat="1" ht="46.9" customHeight="1" x14ac:dyDescent="0.2">
      <c r="B4" s="123" t="s">
        <v>80</v>
      </c>
      <c r="C4" s="123"/>
      <c r="D4" s="12" t="s">
        <v>158</v>
      </c>
      <c r="E4" s="16" t="s">
        <v>157</v>
      </c>
      <c r="F4" s="96" t="s">
        <v>83</v>
      </c>
      <c r="G4" s="12" t="s">
        <v>79</v>
      </c>
      <c r="H4" s="12" t="s">
        <v>159</v>
      </c>
      <c r="I4" s="12" t="s">
        <v>78</v>
      </c>
      <c r="J4" s="12" t="s">
        <v>77</v>
      </c>
      <c r="K4" s="12" t="s">
        <v>76</v>
      </c>
      <c r="L4" s="12" t="s">
        <v>75</v>
      </c>
      <c r="M4" s="12" t="s">
        <v>160</v>
      </c>
    </row>
    <row r="5" spans="2:13" s="19" customFormat="1" ht="24.75" customHeight="1" x14ac:dyDescent="0.2">
      <c r="B5" s="17"/>
      <c r="C5" s="17"/>
      <c r="D5" s="122" t="s">
        <v>74</v>
      </c>
      <c r="E5" s="122"/>
      <c r="F5" s="122"/>
      <c r="G5" s="122"/>
      <c r="H5" s="122"/>
      <c r="I5" s="122"/>
      <c r="J5" s="122"/>
      <c r="K5" s="122" t="s">
        <v>73</v>
      </c>
      <c r="L5" s="122"/>
      <c r="M5" s="122"/>
    </row>
    <row r="6" spans="2:13" s="19" customFormat="1" ht="24.75" customHeight="1" x14ac:dyDescent="0.2">
      <c r="B6" s="116" t="s">
        <v>86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8"/>
    </row>
    <row r="7" spans="2:13" s="11" customFormat="1" ht="43.15" customHeight="1" x14ac:dyDescent="0.2">
      <c r="B7" s="110" t="s">
        <v>72</v>
      </c>
      <c r="C7" s="119" t="s">
        <v>71</v>
      </c>
      <c r="D7" s="120"/>
      <c r="E7" s="120"/>
      <c r="F7" s="120"/>
      <c r="G7" s="120"/>
      <c r="H7" s="120"/>
      <c r="I7" s="120"/>
      <c r="J7" s="120"/>
      <c r="K7" s="120"/>
      <c r="L7" s="120"/>
      <c r="M7" s="121"/>
    </row>
    <row r="8" spans="2:13" ht="88.9" customHeight="1" x14ac:dyDescent="0.2">
      <c r="B8" s="111"/>
      <c r="C8" s="15" t="s">
        <v>93</v>
      </c>
      <c r="D8" s="23">
        <v>2292712.8199999998</v>
      </c>
      <c r="E8" s="23">
        <v>537039.76</v>
      </c>
      <c r="F8" s="42">
        <v>479566.31</v>
      </c>
      <c r="G8" s="23">
        <v>416590.04</v>
      </c>
      <c r="H8" s="23">
        <v>139611.56</v>
      </c>
      <c r="I8" s="23">
        <v>82024.59</v>
      </c>
      <c r="J8" s="54">
        <v>25774.26</v>
      </c>
      <c r="K8" s="42">
        <v>338370.24</v>
      </c>
      <c r="L8" s="42">
        <v>50568.34</v>
      </c>
      <c r="M8" s="23">
        <v>38770.699999999997</v>
      </c>
    </row>
    <row r="9" spans="2:13" ht="92.45" customHeight="1" x14ac:dyDescent="0.2">
      <c r="B9" s="111"/>
      <c r="C9" s="15" t="s">
        <v>94</v>
      </c>
      <c r="D9" s="23">
        <v>2295452.96</v>
      </c>
      <c r="E9" s="23">
        <v>537039.76</v>
      </c>
      <c r="F9" s="42">
        <v>486757.04</v>
      </c>
      <c r="G9" s="23">
        <v>416590.04</v>
      </c>
      <c r="H9" s="23">
        <v>355496.49</v>
      </c>
      <c r="I9" s="23">
        <v>82024.59</v>
      </c>
      <c r="J9" s="55">
        <v>25774.26</v>
      </c>
      <c r="K9" s="42">
        <f>K8</f>
        <v>338370.24</v>
      </c>
      <c r="L9" s="42">
        <v>50568.34</v>
      </c>
      <c r="M9" s="23">
        <v>38770.699999999997</v>
      </c>
    </row>
    <row r="10" spans="2:13" ht="19.5" customHeight="1" x14ac:dyDescent="0.2">
      <c r="B10" s="111"/>
      <c r="C10" s="17" t="s">
        <v>2</v>
      </c>
      <c r="D10" s="24">
        <f t="shared" ref="D10:M10" si="0">D8/D9*100</f>
        <v>99.880627481906657</v>
      </c>
      <c r="E10" s="24">
        <f t="shared" si="0"/>
        <v>100</v>
      </c>
      <c r="F10" s="43">
        <f t="shared" si="0"/>
        <v>98.52272706728597</v>
      </c>
      <c r="G10" s="24">
        <f t="shared" si="0"/>
        <v>100</v>
      </c>
      <c r="H10" s="24">
        <f t="shared" si="0"/>
        <v>39.272275233997391</v>
      </c>
      <c r="I10" s="24">
        <f t="shared" si="0"/>
        <v>100</v>
      </c>
      <c r="J10" s="43">
        <f t="shared" si="0"/>
        <v>100</v>
      </c>
      <c r="K10" s="43">
        <f t="shared" si="0"/>
        <v>100</v>
      </c>
      <c r="L10" s="43">
        <f t="shared" si="0"/>
        <v>100</v>
      </c>
      <c r="M10" s="24">
        <f t="shared" si="0"/>
        <v>100</v>
      </c>
    </row>
    <row r="11" spans="2:13" ht="21" customHeight="1" x14ac:dyDescent="0.2">
      <c r="B11" s="112"/>
      <c r="C11" s="17" t="s">
        <v>0</v>
      </c>
      <c r="D11" s="25">
        <v>10</v>
      </c>
      <c r="E11" s="25">
        <v>10</v>
      </c>
      <c r="F11" s="44">
        <v>10</v>
      </c>
      <c r="G11" s="25">
        <v>10</v>
      </c>
      <c r="H11" s="25">
        <v>3</v>
      </c>
      <c r="I11" s="25">
        <v>10</v>
      </c>
      <c r="J11" s="44">
        <v>10</v>
      </c>
      <c r="K11" s="44">
        <v>10</v>
      </c>
      <c r="L11" s="44">
        <v>10</v>
      </c>
      <c r="M11" s="25">
        <v>10</v>
      </c>
    </row>
    <row r="12" spans="2:13" s="11" customFormat="1" ht="43.15" customHeight="1" x14ac:dyDescent="0.2">
      <c r="B12" s="110" t="s">
        <v>70</v>
      </c>
      <c r="C12" s="119" t="s">
        <v>69</v>
      </c>
      <c r="D12" s="120"/>
      <c r="E12" s="120"/>
      <c r="F12" s="120"/>
      <c r="G12" s="120"/>
      <c r="H12" s="120"/>
      <c r="I12" s="120"/>
      <c r="J12" s="120"/>
      <c r="K12" s="120"/>
      <c r="L12" s="120"/>
      <c r="M12" s="121"/>
    </row>
    <row r="13" spans="2:13" ht="75.599999999999994" customHeight="1" x14ac:dyDescent="0.2">
      <c r="B13" s="111"/>
      <c r="C13" s="15" t="s">
        <v>68</v>
      </c>
      <c r="D13" s="26" t="s">
        <v>67</v>
      </c>
      <c r="E13" s="26" t="s">
        <v>67</v>
      </c>
      <c r="F13" s="45" t="s">
        <v>67</v>
      </c>
      <c r="G13" s="26" t="s">
        <v>67</v>
      </c>
      <c r="H13" s="26" t="s">
        <v>67</v>
      </c>
      <c r="I13" s="26" t="s">
        <v>161</v>
      </c>
      <c r="J13" s="26" t="s">
        <v>67</v>
      </c>
      <c r="K13" s="45" t="s">
        <v>61</v>
      </c>
      <c r="L13" s="45" t="s">
        <v>67</v>
      </c>
      <c r="M13" s="45" t="s">
        <v>67</v>
      </c>
    </row>
    <row r="14" spans="2:13" x14ac:dyDescent="0.2">
      <c r="B14" s="112"/>
      <c r="C14" s="17" t="s">
        <v>0</v>
      </c>
      <c r="D14" s="25">
        <v>0</v>
      </c>
      <c r="E14" s="25">
        <v>0</v>
      </c>
      <c r="F14" s="44">
        <v>0</v>
      </c>
      <c r="G14" s="25">
        <v>0</v>
      </c>
      <c r="H14" s="25">
        <v>0</v>
      </c>
      <c r="I14" s="25">
        <v>1</v>
      </c>
      <c r="J14" s="44">
        <v>0</v>
      </c>
      <c r="K14" s="44">
        <v>0</v>
      </c>
      <c r="L14" s="44">
        <v>0</v>
      </c>
      <c r="M14" s="25">
        <v>0</v>
      </c>
    </row>
    <row r="15" spans="2:13" s="11" customFormat="1" ht="43.15" customHeight="1" x14ac:dyDescent="0.2">
      <c r="B15" s="110" t="s">
        <v>66</v>
      </c>
      <c r="C15" s="119" t="s">
        <v>65</v>
      </c>
      <c r="D15" s="120"/>
      <c r="E15" s="120"/>
      <c r="F15" s="120"/>
      <c r="G15" s="120"/>
      <c r="H15" s="120"/>
      <c r="I15" s="120"/>
      <c r="J15" s="120"/>
      <c r="K15" s="120"/>
      <c r="L15" s="120"/>
      <c r="M15" s="121"/>
    </row>
    <row r="16" spans="2:13" ht="97.5" customHeight="1" x14ac:dyDescent="0.2">
      <c r="B16" s="111"/>
      <c r="C16" s="15" t="s">
        <v>64</v>
      </c>
      <c r="D16" s="26" t="s">
        <v>62</v>
      </c>
      <c r="E16" s="26" t="s">
        <v>62</v>
      </c>
      <c r="F16" s="45" t="s">
        <v>62</v>
      </c>
      <c r="G16" s="80" t="s">
        <v>63</v>
      </c>
      <c r="H16" s="26" t="s">
        <v>62</v>
      </c>
      <c r="I16" s="26" t="s">
        <v>62</v>
      </c>
      <c r="J16" s="45" t="s">
        <v>62</v>
      </c>
      <c r="K16" s="45" t="s">
        <v>61</v>
      </c>
      <c r="L16" s="45" t="s">
        <v>62</v>
      </c>
      <c r="M16" s="26" t="s">
        <v>62</v>
      </c>
    </row>
    <row r="17" spans="2:13" ht="25.5" customHeight="1" x14ac:dyDescent="0.2">
      <c r="B17" s="112"/>
      <c r="C17" s="17" t="s">
        <v>0</v>
      </c>
      <c r="D17" s="27">
        <v>5</v>
      </c>
      <c r="E17" s="27">
        <v>5</v>
      </c>
      <c r="F17" s="46">
        <v>5</v>
      </c>
      <c r="G17" s="27">
        <v>1</v>
      </c>
      <c r="H17" s="27">
        <v>5</v>
      </c>
      <c r="I17" s="27">
        <v>5</v>
      </c>
      <c r="J17" s="46">
        <v>5</v>
      </c>
      <c r="K17" s="46">
        <v>0</v>
      </c>
      <c r="L17" s="46">
        <v>5</v>
      </c>
      <c r="M17" s="27">
        <v>5</v>
      </c>
    </row>
    <row r="18" spans="2:13" s="11" customFormat="1" ht="45" customHeight="1" x14ac:dyDescent="0.2">
      <c r="B18" s="14"/>
      <c r="C18" s="119" t="s">
        <v>84</v>
      </c>
      <c r="D18" s="120"/>
      <c r="E18" s="120"/>
      <c r="F18" s="120"/>
      <c r="G18" s="120"/>
      <c r="H18" s="120"/>
      <c r="I18" s="120"/>
      <c r="J18" s="120"/>
      <c r="K18" s="120"/>
      <c r="L18" s="120"/>
      <c r="M18" s="121"/>
    </row>
    <row r="19" spans="2:13" s="11" customFormat="1" ht="136.9" customHeight="1" x14ac:dyDescent="0.2">
      <c r="B19" s="110" t="s">
        <v>121</v>
      </c>
      <c r="C19" s="15" t="s">
        <v>85</v>
      </c>
      <c r="D19" s="26" t="s">
        <v>148</v>
      </c>
      <c r="E19" s="68" t="s">
        <v>150</v>
      </c>
      <c r="F19" s="26" t="s">
        <v>148</v>
      </c>
      <c r="G19" s="68" t="s">
        <v>150</v>
      </c>
      <c r="H19" s="68" t="s">
        <v>150</v>
      </c>
      <c r="I19" s="68" t="s">
        <v>150</v>
      </c>
      <c r="J19" s="26" t="s">
        <v>148</v>
      </c>
      <c r="K19" s="68" t="s">
        <v>150</v>
      </c>
      <c r="L19" s="68" t="s">
        <v>150</v>
      </c>
      <c r="M19" s="68" t="s">
        <v>150</v>
      </c>
    </row>
    <row r="20" spans="2:13" s="11" customFormat="1" ht="31.9" customHeight="1" x14ac:dyDescent="0.2">
      <c r="B20" s="111"/>
      <c r="C20" s="17" t="s">
        <v>0</v>
      </c>
      <c r="D20" s="27">
        <v>0</v>
      </c>
      <c r="E20" s="27">
        <v>5</v>
      </c>
      <c r="F20" s="27">
        <v>0</v>
      </c>
      <c r="G20" s="27">
        <v>5</v>
      </c>
      <c r="H20" s="27">
        <v>5</v>
      </c>
      <c r="I20" s="27">
        <v>5</v>
      </c>
      <c r="J20" s="27">
        <v>0</v>
      </c>
      <c r="K20" s="46">
        <v>5</v>
      </c>
      <c r="L20" s="27">
        <v>5</v>
      </c>
      <c r="M20" s="27">
        <v>5</v>
      </c>
    </row>
    <row r="21" spans="2:13" s="11" customFormat="1" ht="45" customHeight="1" x14ac:dyDescent="0.2">
      <c r="B21" s="112"/>
      <c r="C21" s="18" t="s">
        <v>87</v>
      </c>
      <c r="D21" s="27">
        <f t="shared" ref="D21:M21" si="1">D20+D17+D14+D11</f>
        <v>15</v>
      </c>
      <c r="E21" s="27">
        <f t="shared" si="1"/>
        <v>20</v>
      </c>
      <c r="F21" s="27">
        <f t="shared" si="1"/>
        <v>15</v>
      </c>
      <c r="G21" s="27">
        <f t="shared" si="1"/>
        <v>16</v>
      </c>
      <c r="H21" s="27">
        <f t="shared" si="1"/>
        <v>13</v>
      </c>
      <c r="I21" s="27">
        <f t="shared" si="1"/>
        <v>21</v>
      </c>
      <c r="J21" s="27">
        <f t="shared" si="1"/>
        <v>15</v>
      </c>
      <c r="K21" s="27">
        <f t="shared" si="1"/>
        <v>15</v>
      </c>
      <c r="L21" s="27">
        <f t="shared" si="1"/>
        <v>20</v>
      </c>
      <c r="M21" s="27">
        <f t="shared" si="1"/>
        <v>20</v>
      </c>
    </row>
    <row r="22" spans="2:13" s="11" customFormat="1" ht="45" customHeight="1" x14ac:dyDescent="0.2">
      <c r="B22" s="116" t="s">
        <v>88</v>
      </c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8"/>
    </row>
    <row r="23" spans="2:13" s="11" customFormat="1" ht="43.15" customHeight="1" x14ac:dyDescent="0.2">
      <c r="B23" s="110" t="s">
        <v>60</v>
      </c>
      <c r="C23" s="119" t="s">
        <v>89</v>
      </c>
      <c r="D23" s="120"/>
      <c r="E23" s="120"/>
      <c r="F23" s="120"/>
      <c r="G23" s="120"/>
      <c r="H23" s="120"/>
      <c r="I23" s="120"/>
      <c r="J23" s="120"/>
      <c r="K23" s="120"/>
      <c r="L23" s="120"/>
      <c r="M23" s="121"/>
    </row>
    <row r="24" spans="2:13" ht="63" x14ac:dyDescent="0.2">
      <c r="B24" s="111"/>
      <c r="C24" s="15" t="s">
        <v>90</v>
      </c>
      <c r="D24" s="42">
        <v>2446.6999999999998</v>
      </c>
      <c r="E24" s="42">
        <v>0</v>
      </c>
      <c r="F24" s="42">
        <v>0</v>
      </c>
      <c r="G24" s="23">
        <v>9101.9</v>
      </c>
      <c r="H24" s="42">
        <v>1973.35</v>
      </c>
      <c r="I24" s="42">
        <v>118263.11</v>
      </c>
      <c r="J24" s="42">
        <v>0</v>
      </c>
      <c r="K24" s="42">
        <v>3578.94</v>
      </c>
      <c r="L24" s="42">
        <v>0</v>
      </c>
      <c r="M24" s="42">
        <v>0</v>
      </c>
    </row>
    <row r="25" spans="2:13" ht="47.25" x14ac:dyDescent="0.2">
      <c r="B25" s="111"/>
      <c r="C25" s="15" t="s">
        <v>98</v>
      </c>
      <c r="D25" s="42">
        <v>1338.39</v>
      </c>
      <c r="E25" s="42">
        <v>0</v>
      </c>
      <c r="F25" s="42">
        <v>62.23</v>
      </c>
      <c r="G25" s="23">
        <v>8666.76</v>
      </c>
      <c r="H25" s="42">
        <v>1822.17</v>
      </c>
      <c r="I25" s="42">
        <v>96637.11</v>
      </c>
      <c r="J25" s="42">
        <v>58.33</v>
      </c>
      <c r="K25" s="42">
        <v>76.42</v>
      </c>
      <c r="L25" s="42">
        <v>1.7</v>
      </c>
      <c r="M25" s="42">
        <v>22.05</v>
      </c>
    </row>
    <row r="26" spans="2:13" x14ac:dyDescent="0.2">
      <c r="B26" s="111"/>
      <c r="C26" s="17" t="s">
        <v>59</v>
      </c>
      <c r="D26" s="65">
        <f>100-(D25/D24*100)</f>
        <v>45.298156700862378</v>
      </c>
      <c r="E26" s="65" t="s">
        <v>15</v>
      </c>
      <c r="F26" s="65" t="s">
        <v>15</v>
      </c>
      <c r="G26" s="50">
        <f>100-(G25/G24*100)</f>
        <v>4.7807600610861414</v>
      </c>
      <c r="H26" s="65">
        <f>100-(H25/H24*100)</f>
        <v>7.6610839435477658</v>
      </c>
      <c r="I26" s="65">
        <f>100-(I25/I24*100)</f>
        <v>18.286344744358573</v>
      </c>
      <c r="J26" s="65" t="s">
        <v>15</v>
      </c>
      <c r="K26" s="65">
        <f>100-(K25/K24*100)</f>
        <v>97.864730897975377</v>
      </c>
      <c r="L26" s="65" t="s">
        <v>15</v>
      </c>
      <c r="M26" s="65" t="s">
        <v>15</v>
      </c>
    </row>
    <row r="27" spans="2:13" x14ac:dyDescent="0.2">
      <c r="B27" s="112"/>
      <c r="C27" s="17" t="s">
        <v>0</v>
      </c>
      <c r="D27" s="44">
        <v>0</v>
      </c>
      <c r="E27" s="44">
        <v>0</v>
      </c>
      <c r="F27" s="44">
        <v>0</v>
      </c>
      <c r="G27" s="25">
        <v>5</v>
      </c>
      <c r="H27" s="44">
        <v>3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</row>
    <row r="28" spans="2:13" s="11" customFormat="1" ht="43.15" customHeight="1" x14ac:dyDescent="0.2">
      <c r="B28" s="110" t="s">
        <v>58</v>
      </c>
      <c r="C28" s="116" t="s">
        <v>57</v>
      </c>
      <c r="D28" s="117"/>
      <c r="E28" s="117"/>
      <c r="F28" s="117"/>
      <c r="G28" s="117"/>
      <c r="H28" s="117"/>
      <c r="I28" s="117"/>
      <c r="J28" s="117"/>
      <c r="K28" s="117"/>
      <c r="L28" s="117"/>
      <c r="M28" s="118"/>
    </row>
    <row r="29" spans="2:13" ht="58.9" customHeight="1" x14ac:dyDescent="0.2">
      <c r="B29" s="111"/>
      <c r="C29" s="15" t="s">
        <v>91</v>
      </c>
      <c r="D29" s="65">
        <v>0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</row>
    <row r="30" spans="2:13" ht="51.6" customHeight="1" x14ac:dyDescent="0.2">
      <c r="B30" s="111"/>
      <c r="C30" s="15" t="s">
        <v>97</v>
      </c>
      <c r="D30" s="65">
        <v>1561779.41</v>
      </c>
      <c r="E30" s="65">
        <v>163037.34</v>
      </c>
      <c r="F30" s="65">
        <v>94923.93</v>
      </c>
      <c r="G30" s="65">
        <v>38432.32</v>
      </c>
      <c r="H30" s="65">
        <v>103254.58</v>
      </c>
      <c r="I30" s="65">
        <v>104876.11</v>
      </c>
      <c r="J30" s="65">
        <v>158.33000000000001</v>
      </c>
      <c r="K30" s="65">
        <v>202033.1</v>
      </c>
      <c r="L30" s="65">
        <v>5470.59</v>
      </c>
      <c r="M30" s="65">
        <v>1389377.38</v>
      </c>
    </row>
    <row r="31" spans="2:13" ht="21" customHeight="1" x14ac:dyDescent="0.2">
      <c r="B31" s="111"/>
      <c r="C31" s="15" t="s">
        <v>56</v>
      </c>
      <c r="D31" s="66">
        <f t="shared" ref="D31:M31" si="2">D29/D30</f>
        <v>0</v>
      </c>
      <c r="E31" s="66">
        <f t="shared" si="2"/>
        <v>0</v>
      </c>
      <c r="F31" s="66">
        <f t="shared" si="2"/>
        <v>0</v>
      </c>
      <c r="G31" s="66">
        <f t="shared" si="2"/>
        <v>0</v>
      </c>
      <c r="H31" s="66">
        <f t="shared" si="2"/>
        <v>0</v>
      </c>
      <c r="I31" s="66">
        <f t="shared" si="2"/>
        <v>0</v>
      </c>
      <c r="J31" s="66">
        <f t="shared" si="2"/>
        <v>0</v>
      </c>
      <c r="K31" s="66">
        <f t="shared" si="2"/>
        <v>0</v>
      </c>
      <c r="L31" s="66">
        <f t="shared" si="2"/>
        <v>0</v>
      </c>
      <c r="M31" s="66">
        <f t="shared" si="2"/>
        <v>0</v>
      </c>
    </row>
    <row r="32" spans="2:13" x14ac:dyDescent="0.2">
      <c r="B32" s="112"/>
      <c r="C32" s="17" t="s">
        <v>0</v>
      </c>
      <c r="D32" s="44">
        <v>5</v>
      </c>
      <c r="E32" s="44">
        <v>5</v>
      </c>
      <c r="F32" s="44">
        <v>5</v>
      </c>
      <c r="G32" s="44">
        <v>5</v>
      </c>
      <c r="H32" s="44">
        <v>5</v>
      </c>
      <c r="I32" s="44">
        <v>5</v>
      </c>
      <c r="J32" s="44">
        <v>5</v>
      </c>
      <c r="K32" s="44">
        <v>5</v>
      </c>
      <c r="L32" s="44">
        <v>5</v>
      </c>
      <c r="M32" s="44">
        <v>5</v>
      </c>
    </row>
    <row r="33" spans="2:13" s="11" customFormat="1" ht="43.15" customHeight="1" x14ac:dyDescent="0.2">
      <c r="B33" s="110" t="s">
        <v>55</v>
      </c>
      <c r="C33" s="119" t="s">
        <v>162</v>
      </c>
      <c r="D33" s="120"/>
      <c r="E33" s="120"/>
      <c r="F33" s="120"/>
      <c r="G33" s="120"/>
      <c r="H33" s="120"/>
      <c r="I33" s="120"/>
      <c r="J33" s="120"/>
      <c r="K33" s="120"/>
      <c r="L33" s="120"/>
      <c r="M33" s="121"/>
    </row>
    <row r="34" spans="2:13" ht="126" x14ac:dyDescent="0.2">
      <c r="B34" s="111"/>
      <c r="C34" s="15" t="s">
        <v>92</v>
      </c>
      <c r="D34" s="69">
        <v>0</v>
      </c>
      <c r="E34" s="69">
        <v>0</v>
      </c>
      <c r="F34" s="69">
        <v>0</v>
      </c>
      <c r="G34" s="69">
        <v>0</v>
      </c>
      <c r="H34" s="69">
        <v>0</v>
      </c>
      <c r="I34" s="69">
        <v>0</v>
      </c>
      <c r="J34" s="69">
        <v>0</v>
      </c>
      <c r="K34" s="69">
        <v>0</v>
      </c>
      <c r="L34" s="69">
        <v>0</v>
      </c>
      <c r="M34" s="69">
        <v>0</v>
      </c>
    </row>
    <row r="35" spans="2:13" ht="47.25" x14ac:dyDescent="0.2">
      <c r="B35" s="111"/>
      <c r="C35" s="15" t="s">
        <v>96</v>
      </c>
      <c r="D35" s="65">
        <f t="shared" ref="D35:M35" si="3">D30</f>
        <v>1561779.41</v>
      </c>
      <c r="E35" s="65">
        <f t="shared" si="3"/>
        <v>163037.34</v>
      </c>
      <c r="F35" s="65">
        <f t="shared" si="3"/>
        <v>94923.93</v>
      </c>
      <c r="G35" s="65">
        <f t="shared" si="3"/>
        <v>38432.32</v>
      </c>
      <c r="H35" s="65">
        <f t="shared" si="3"/>
        <v>103254.58</v>
      </c>
      <c r="I35" s="65">
        <f t="shared" si="3"/>
        <v>104876.11</v>
      </c>
      <c r="J35" s="65">
        <f t="shared" si="3"/>
        <v>158.33000000000001</v>
      </c>
      <c r="K35" s="65">
        <f t="shared" si="3"/>
        <v>202033.1</v>
      </c>
      <c r="L35" s="65">
        <f t="shared" si="3"/>
        <v>5470.59</v>
      </c>
      <c r="M35" s="65">
        <f t="shared" si="3"/>
        <v>1389377.38</v>
      </c>
    </row>
    <row r="36" spans="2:13" x14ac:dyDescent="0.2">
      <c r="B36" s="111"/>
      <c r="C36" s="15" t="s">
        <v>54</v>
      </c>
      <c r="D36" s="69">
        <f t="shared" ref="D36:I36" si="4">100*D34/D35</f>
        <v>0</v>
      </c>
      <c r="E36" s="69">
        <f t="shared" si="4"/>
        <v>0</v>
      </c>
      <c r="F36" s="69">
        <f t="shared" si="4"/>
        <v>0</v>
      </c>
      <c r="G36" s="69">
        <f t="shared" si="4"/>
        <v>0</v>
      </c>
      <c r="H36" s="69">
        <f t="shared" si="4"/>
        <v>0</v>
      </c>
      <c r="I36" s="69">
        <f t="shared" si="4"/>
        <v>0</v>
      </c>
      <c r="J36" s="69">
        <v>0</v>
      </c>
      <c r="K36" s="69">
        <f>100*K34/K35</f>
        <v>0</v>
      </c>
      <c r="L36" s="69">
        <f>100*L34/L35</f>
        <v>0</v>
      </c>
      <c r="M36" s="69">
        <f>100*M34/M35</f>
        <v>0</v>
      </c>
    </row>
    <row r="37" spans="2:13" x14ac:dyDescent="0.2">
      <c r="B37" s="112"/>
      <c r="C37" s="15" t="s">
        <v>0</v>
      </c>
      <c r="D37" s="32">
        <v>5</v>
      </c>
      <c r="E37" s="91">
        <v>5</v>
      </c>
      <c r="F37" s="97">
        <v>5</v>
      </c>
      <c r="G37" s="91">
        <v>5</v>
      </c>
      <c r="H37" s="91">
        <v>5</v>
      </c>
      <c r="I37" s="91">
        <v>5</v>
      </c>
      <c r="J37" s="91">
        <v>5</v>
      </c>
      <c r="K37" s="91">
        <v>5</v>
      </c>
      <c r="L37" s="91">
        <v>5</v>
      </c>
      <c r="M37" s="91">
        <v>5</v>
      </c>
    </row>
    <row r="38" spans="2:13" s="11" customFormat="1" ht="43.15" customHeight="1" x14ac:dyDescent="0.2">
      <c r="B38" s="110" t="s">
        <v>53</v>
      </c>
      <c r="C38" s="107" t="s">
        <v>52</v>
      </c>
      <c r="D38" s="108"/>
      <c r="E38" s="108"/>
      <c r="F38" s="108"/>
      <c r="G38" s="108"/>
      <c r="H38" s="108"/>
      <c r="I38" s="108"/>
      <c r="J38" s="108"/>
      <c r="K38" s="108"/>
      <c r="L38" s="108"/>
      <c r="M38" s="109"/>
    </row>
    <row r="39" spans="2:13" ht="118.9" customHeight="1" x14ac:dyDescent="0.2">
      <c r="B39" s="111"/>
      <c r="C39" s="13" t="s">
        <v>95</v>
      </c>
      <c r="D39" s="50">
        <v>23317.37</v>
      </c>
      <c r="E39" s="50">
        <f>537336.77-368419.54-129372.49-2940.76-12792.69-1849.6-1050-4999.91-297</f>
        <v>15614.780000000032</v>
      </c>
      <c r="F39" s="65">
        <v>31169.8</v>
      </c>
      <c r="G39" s="65">
        <v>189010.42</v>
      </c>
      <c r="H39" s="50">
        <v>353794.54</v>
      </c>
      <c r="I39" s="50">
        <f>83331.28-13389.95</f>
        <v>69941.33</v>
      </c>
      <c r="J39" s="65">
        <v>12330.45</v>
      </c>
      <c r="K39" s="65">
        <f>338370.24</f>
        <v>338370.24</v>
      </c>
      <c r="L39" s="42">
        <v>50568.34</v>
      </c>
      <c r="M39" s="50">
        <v>38770.699999999997</v>
      </c>
    </row>
    <row r="40" spans="2:13" ht="164.45" customHeight="1" x14ac:dyDescent="0.2">
      <c r="B40" s="111"/>
      <c r="C40" s="13" t="s">
        <v>99</v>
      </c>
      <c r="D40" s="69">
        <v>0</v>
      </c>
      <c r="E40" s="69">
        <v>0</v>
      </c>
      <c r="F40" s="69">
        <v>0</v>
      </c>
      <c r="G40" s="69">
        <v>0</v>
      </c>
      <c r="H40" s="69">
        <v>0</v>
      </c>
      <c r="I40" s="69">
        <v>0</v>
      </c>
      <c r="J40" s="69">
        <v>0</v>
      </c>
      <c r="K40" s="69">
        <v>0</v>
      </c>
      <c r="L40" s="69">
        <v>0</v>
      </c>
      <c r="M40" s="69">
        <v>0</v>
      </c>
    </row>
    <row r="41" spans="2:13" ht="21" customHeight="1" x14ac:dyDescent="0.2">
      <c r="B41" s="111"/>
      <c r="C41" s="13" t="s">
        <v>2</v>
      </c>
      <c r="D41" s="94">
        <f>100*D40/D39</f>
        <v>0</v>
      </c>
      <c r="E41" s="94">
        <v>0</v>
      </c>
      <c r="F41" s="95">
        <f t="shared" ref="F41:M41" si="5">100*F40/F39</f>
        <v>0</v>
      </c>
      <c r="G41" s="94">
        <f t="shared" si="5"/>
        <v>0</v>
      </c>
      <c r="H41" s="94">
        <f t="shared" si="5"/>
        <v>0</v>
      </c>
      <c r="I41" s="94">
        <f t="shared" si="5"/>
        <v>0</v>
      </c>
      <c r="J41" s="94">
        <f t="shared" si="5"/>
        <v>0</v>
      </c>
      <c r="K41" s="94">
        <f t="shared" si="5"/>
        <v>0</v>
      </c>
      <c r="L41" s="94">
        <f t="shared" si="5"/>
        <v>0</v>
      </c>
      <c r="M41" s="94">
        <f t="shared" si="5"/>
        <v>0</v>
      </c>
    </row>
    <row r="42" spans="2:13" x14ac:dyDescent="0.2">
      <c r="B42" s="112"/>
      <c r="C42" s="13" t="s">
        <v>0</v>
      </c>
      <c r="D42" s="60">
        <v>5</v>
      </c>
      <c r="E42" s="60">
        <v>5</v>
      </c>
      <c r="F42" s="60">
        <v>5</v>
      </c>
      <c r="G42" s="60">
        <v>5</v>
      </c>
      <c r="H42" s="60">
        <v>5</v>
      </c>
      <c r="I42" s="60">
        <v>5</v>
      </c>
      <c r="J42" s="60">
        <v>5</v>
      </c>
      <c r="K42" s="60">
        <v>5</v>
      </c>
      <c r="L42" s="60">
        <v>5</v>
      </c>
      <c r="M42" s="60">
        <v>5</v>
      </c>
    </row>
    <row r="43" spans="2:13" s="11" customFormat="1" ht="43.15" customHeight="1" x14ac:dyDescent="0.2">
      <c r="B43" s="110" t="s">
        <v>51</v>
      </c>
      <c r="C43" s="107" t="s">
        <v>50</v>
      </c>
      <c r="D43" s="108"/>
      <c r="E43" s="108"/>
      <c r="F43" s="108"/>
      <c r="G43" s="108"/>
      <c r="H43" s="108"/>
      <c r="I43" s="108"/>
      <c r="J43" s="108"/>
      <c r="K43" s="108"/>
      <c r="L43" s="108"/>
      <c r="M43" s="109"/>
    </row>
    <row r="44" spans="2:13" ht="110.25" x14ac:dyDescent="0.2">
      <c r="B44" s="111"/>
      <c r="C44" s="13" t="s">
        <v>100</v>
      </c>
      <c r="D44" s="67">
        <v>0</v>
      </c>
      <c r="E44" s="67">
        <v>0</v>
      </c>
      <c r="F44" s="95">
        <v>0</v>
      </c>
      <c r="G44" s="67">
        <v>0</v>
      </c>
      <c r="H44" s="67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</row>
    <row r="45" spans="2:13" ht="78.75" x14ac:dyDescent="0.2">
      <c r="B45" s="111"/>
      <c r="C45" s="13" t="s">
        <v>101</v>
      </c>
      <c r="D45" s="67">
        <v>13</v>
      </c>
      <c r="E45" s="67">
        <v>12</v>
      </c>
      <c r="F45" s="95">
        <v>15</v>
      </c>
      <c r="G45" s="67">
        <v>18</v>
      </c>
      <c r="H45" s="67">
        <v>15</v>
      </c>
      <c r="I45" s="61" t="s">
        <v>46</v>
      </c>
      <c r="J45" s="61" t="s">
        <v>45</v>
      </c>
      <c r="K45" s="61" t="s">
        <v>44</v>
      </c>
      <c r="L45" s="67">
        <v>13</v>
      </c>
      <c r="M45" s="67">
        <v>16</v>
      </c>
    </row>
    <row r="46" spans="2:13" x14ac:dyDescent="0.2">
      <c r="B46" s="111"/>
      <c r="C46" s="13" t="s">
        <v>49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</row>
    <row r="47" spans="2:13" s="11" customFormat="1" x14ac:dyDescent="0.2">
      <c r="B47" s="112"/>
      <c r="C47" s="7" t="s">
        <v>0</v>
      </c>
      <c r="D47" s="106">
        <v>5</v>
      </c>
      <c r="E47" s="106">
        <v>5</v>
      </c>
      <c r="F47" s="106">
        <v>5</v>
      </c>
      <c r="G47" s="106">
        <v>5</v>
      </c>
      <c r="H47" s="106">
        <v>5</v>
      </c>
      <c r="I47" s="106">
        <v>5</v>
      </c>
      <c r="J47" s="106">
        <v>5</v>
      </c>
      <c r="K47" s="106">
        <v>5</v>
      </c>
      <c r="L47" s="106">
        <v>5</v>
      </c>
      <c r="M47" s="106">
        <v>5</v>
      </c>
    </row>
    <row r="48" spans="2:13" s="11" customFormat="1" ht="43.15" customHeight="1" x14ac:dyDescent="0.2">
      <c r="B48" s="110" t="s">
        <v>48</v>
      </c>
      <c r="C48" s="107" t="s">
        <v>47</v>
      </c>
      <c r="D48" s="108"/>
      <c r="E48" s="108"/>
      <c r="F48" s="108"/>
      <c r="G48" s="108"/>
      <c r="H48" s="108"/>
      <c r="I48" s="108"/>
      <c r="J48" s="108"/>
      <c r="K48" s="108"/>
      <c r="L48" s="108"/>
      <c r="M48" s="109"/>
    </row>
    <row r="49" spans="2:13" ht="82.15" customHeight="1" x14ac:dyDescent="0.2">
      <c r="B49" s="111"/>
      <c r="C49" s="13" t="s">
        <v>102</v>
      </c>
      <c r="D49" s="88">
        <v>4</v>
      </c>
      <c r="E49" s="88">
        <v>6</v>
      </c>
      <c r="F49" s="95">
        <v>7</v>
      </c>
      <c r="G49" s="88">
        <v>4</v>
      </c>
      <c r="H49" s="88">
        <v>5</v>
      </c>
      <c r="I49" s="61" t="s">
        <v>151</v>
      </c>
      <c r="J49" s="61" t="s">
        <v>152</v>
      </c>
      <c r="K49" s="61" t="s">
        <v>153</v>
      </c>
      <c r="L49" s="88">
        <v>1</v>
      </c>
      <c r="M49" s="94">
        <v>1</v>
      </c>
    </row>
    <row r="50" spans="2:13" ht="78.599999999999994" customHeight="1" x14ac:dyDescent="0.2">
      <c r="B50" s="111"/>
      <c r="C50" s="13" t="s">
        <v>103</v>
      </c>
      <c r="D50" s="67">
        <v>13</v>
      </c>
      <c r="E50" s="67">
        <v>12</v>
      </c>
      <c r="F50" s="95">
        <v>15</v>
      </c>
      <c r="G50" s="67">
        <v>18</v>
      </c>
      <c r="H50" s="67">
        <v>15</v>
      </c>
      <c r="I50" s="61" t="s">
        <v>46</v>
      </c>
      <c r="J50" s="61" t="s">
        <v>45</v>
      </c>
      <c r="K50" s="61" t="s">
        <v>44</v>
      </c>
      <c r="L50" s="67">
        <v>13</v>
      </c>
      <c r="M50" s="94">
        <v>16</v>
      </c>
    </row>
    <row r="51" spans="2:13" ht="24.75" customHeight="1" x14ac:dyDescent="0.2">
      <c r="B51" s="112"/>
      <c r="C51" s="13" t="s">
        <v>0</v>
      </c>
      <c r="D51" s="72">
        <f t="shared" ref="D51:M51" si="6">5-(D49/D50*5)</f>
        <v>3.4615384615384617</v>
      </c>
      <c r="E51" s="72">
        <f t="shared" si="6"/>
        <v>2.5</v>
      </c>
      <c r="F51" s="72">
        <f t="shared" si="6"/>
        <v>2.6666666666666665</v>
      </c>
      <c r="G51" s="72">
        <f t="shared" si="6"/>
        <v>3.8888888888888888</v>
      </c>
      <c r="H51" s="72">
        <f t="shared" si="6"/>
        <v>3.3333333333333335</v>
      </c>
      <c r="I51" s="72">
        <f t="shared" si="6"/>
        <v>3.1578947368421053</v>
      </c>
      <c r="J51" s="72">
        <f t="shared" si="6"/>
        <v>3.3333333333333335</v>
      </c>
      <c r="K51" s="72">
        <f t="shared" si="6"/>
        <v>4.2307692307692308</v>
      </c>
      <c r="L51" s="72">
        <f t="shared" si="6"/>
        <v>4.615384615384615</v>
      </c>
      <c r="M51" s="72">
        <f t="shared" si="6"/>
        <v>4.6875</v>
      </c>
    </row>
    <row r="52" spans="2:13" ht="43.15" customHeight="1" x14ac:dyDescent="0.2">
      <c r="B52" s="110" t="s">
        <v>43</v>
      </c>
      <c r="C52" s="107" t="s">
        <v>42</v>
      </c>
      <c r="D52" s="108"/>
      <c r="E52" s="108"/>
      <c r="F52" s="108"/>
      <c r="G52" s="108"/>
      <c r="H52" s="108"/>
      <c r="I52" s="108"/>
      <c r="J52" s="108"/>
      <c r="K52" s="108"/>
      <c r="L52" s="108"/>
      <c r="M52" s="109"/>
    </row>
    <row r="53" spans="2:13" ht="31.5" x14ac:dyDescent="0.2">
      <c r="B53" s="111"/>
      <c r="C53" s="13" t="s">
        <v>41</v>
      </c>
      <c r="D53" s="41">
        <v>1560339.88</v>
      </c>
      <c r="E53" s="41">
        <v>160799.21</v>
      </c>
      <c r="F53" s="64">
        <v>94861.71</v>
      </c>
      <c r="G53" s="41">
        <v>22641.74</v>
      </c>
      <c r="H53" s="41">
        <v>100664.62</v>
      </c>
      <c r="I53" s="41">
        <v>5652.74</v>
      </c>
      <c r="J53" s="64">
        <v>100</v>
      </c>
      <c r="K53" s="64">
        <v>201956.68</v>
      </c>
      <c r="L53" s="64">
        <v>4482.2700000000004</v>
      </c>
      <c r="M53" s="41">
        <v>0</v>
      </c>
    </row>
    <row r="54" spans="2:13" ht="68.25" customHeight="1" x14ac:dyDescent="0.2">
      <c r="B54" s="111"/>
      <c r="C54" s="13" t="s">
        <v>104</v>
      </c>
      <c r="D54" s="41">
        <v>1567597.91</v>
      </c>
      <c r="E54" s="41">
        <v>163183.49</v>
      </c>
      <c r="F54" s="64">
        <v>94861.71</v>
      </c>
      <c r="G54" s="41">
        <v>50018.25</v>
      </c>
      <c r="H54" s="41">
        <v>102310.65</v>
      </c>
      <c r="I54" s="41">
        <v>8239</v>
      </c>
      <c r="J54" s="64">
        <v>100</v>
      </c>
      <c r="K54" s="64">
        <v>207186.28</v>
      </c>
      <c r="L54" s="64">
        <v>6134.68</v>
      </c>
      <c r="M54" s="41">
        <v>0</v>
      </c>
    </row>
    <row r="55" spans="2:13" x14ac:dyDescent="0.2">
      <c r="B55" s="111"/>
      <c r="C55" s="13" t="s">
        <v>2</v>
      </c>
      <c r="D55" s="28">
        <f t="shared" ref="D55:L55" si="7">D53/D54</f>
        <v>0.99536996703446734</v>
      </c>
      <c r="E55" s="28">
        <f t="shared" si="7"/>
        <v>0.98538896306237844</v>
      </c>
      <c r="F55" s="57">
        <f t="shared" si="7"/>
        <v>1</v>
      </c>
      <c r="G55" s="28">
        <f t="shared" si="7"/>
        <v>0.45266957560490423</v>
      </c>
      <c r="H55" s="28">
        <f t="shared" si="7"/>
        <v>0.98391145007875525</v>
      </c>
      <c r="I55" s="28">
        <f t="shared" si="7"/>
        <v>0.68609539992717561</v>
      </c>
      <c r="J55" s="57">
        <f t="shared" si="7"/>
        <v>1</v>
      </c>
      <c r="K55" s="57">
        <f t="shared" si="7"/>
        <v>0.97475894639355465</v>
      </c>
      <c r="L55" s="57">
        <f t="shared" si="7"/>
        <v>0.73064446719307286</v>
      </c>
      <c r="M55" s="98">
        <v>0</v>
      </c>
    </row>
    <row r="56" spans="2:13" x14ac:dyDescent="0.2">
      <c r="B56" s="112"/>
      <c r="C56" s="13" t="s">
        <v>0</v>
      </c>
      <c r="D56" s="29">
        <v>3</v>
      </c>
      <c r="E56" s="29">
        <v>3</v>
      </c>
      <c r="F56" s="58">
        <v>5</v>
      </c>
      <c r="G56" s="29">
        <v>0</v>
      </c>
      <c r="H56" s="29">
        <v>3</v>
      </c>
      <c r="I56" s="29">
        <v>1</v>
      </c>
      <c r="J56" s="58">
        <v>5</v>
      </c>
      <c r="K56" s="58">
        <v>3</v>
      </c>
      <c r="L56" s="58">
        <v>1</v>
      </c>
      <c r="M56" s="29">
        <v>0</v>
      </c>
    </row>
    <row r="57" spans="2:13" s="11" customFormat="1" ht="43.15" customHeight="1" x14ac:dyDescent="0.2">
      <c r="B57" s="110" t="s">
        <v>40</v>
      </c>
      <c r="C57" s="107" t="s">
        <v>105</v>
      </c>
      <c r="D57" s="108"/>
      <c r="E57" s="108"/>
      <c r="F57" s="108"/>
      <c r="G57" s="108"/>
      <c r="H57" s="108"/>
      <c r="I57" s="108"/>
      <c r="J57" s="108"/>
      <c r="K57" s="108"/>
      <c r="L57" s="108"/>
      <c r="M57" s="109"/>
    </row>
    <row r="58" spans="2:13" ht="128.44999999999999" customHeight="1" x14ac:dyDescent="0.2">
      <c r="B58" s="111"/>
      <c r="C58" s="13" t="s">
        <v>106</v>
      </c>
      <c r="D58" s="56">
        <v>0</v>
      </c>
      <c r="E58" s="84">
        <v>0</v>
      </c>
      <c r="F58" s="84">
        <v>0</v>
      </c>
      <c r="G58" s="84">
        <v>0</v>
      </c>
      <c r="H58" s="84">
        <v>0</v>
      </c>
      <c r="I58" s="84">
        <v>0</v>
      </c>
      <c r="J58" s="56">
        <v>0</v>
      </c>
      <c r="K58" s="84">
        <v>0</v>
      </c>
      <c r="L58" s="84">
        <v>0</v>
      </c>
      <c r="M58" s="84">
        <v>0</v>
      </c>
    </row>
    <row r="59" spans="2:13" ht="17.25" customHeight="1" x14ac:dyDescent="0.2">
      <c r="B59" s="112"/>
      <c r="C59" s="13" t="s">
        <v>0</v>
      </c>
      <c r="D59" s="58">
        <v>5</v>
      </c>
      <c r="E59" s="72">
        <v>5</v>
      </c>
      <c r="F59" s="72">
        <v>5</v>
      </c>
      <c r="G59" s="72">
        <v>5</v>
      </c>
      <c r="H59" s="72">
        <v>5</v>
      </c>
      <c r="I59" s="72">
        <v>5</v>
      </c>
      <c r="J59" s="58">
        <v>5</v>
      </c>
      <c r="K59" s="72">
        <v>5</v>
      </c>
      <c r="L59" s="72">
        <v>5</v>
      </c>
      <c r="M59" s="72">
        <v>5</v>
      </c>
    </row>
    <row r="60" spans="2:13" ht="45" customHeight="1" x14ac:dyDescent="0.2">
      <c r="B60" s="99"/>
      <c r="C60" s="7" t="s">
        <v>107</v>
      </c>
      <c r="D60" s="72">
        <f t="shared" ref="D60:M60" si="8">D59+D56+D51+D47+D42+D37+D32+D27</f>
        <v>31.46153846153846</v>
      </c>
      <c r="E60" s="72">
        <f t="shared" si="8"/>
        <v>30.5</v>
      </c>
      <c r="F60" s="72">
        <f t="shared" si="8"/>
        <v>32.666666666666664</v>
      </c>
      <c r="G60" s="72">
        <f t="shared" si="8"/>
        <v>33.888888888888886</v>
      </c>
      <c r="H60" s="72">
        <f t="shared" si="8"/>
        <v>34.333333333333336</v>
      </c>
      <c r="I60" s="72">
        <f t="shared" si="8"/>
        <v>29.157894736842106</v>
      </c>
      <c r="J60" s="72">
        <f t="shared" si="8"/>
        <v>33.333333333333336</v>
      </c>
      <c r="K60" s="72">
        <f t="shared" si="8"/>
        <v>32.230769230769226</v>
      </c>
      <c r="L60" s="72">
        <f t="shared" si="8"/>
        <v>30.615384615384613</v>
      </c>
      <c r="M60" s="72">
        <f t="shared" si="8"/>
        <v>29.6875</v>
      </c>
    </row>
    <row r="61" spans="2:13" ht="45" customHeight="1" x14ac:dyDescent="0.2">
      <c r="B61" s="116" t="s">
        <v>108</v>
      </c>
      <c r="C61" s="117"/>
      <c r="D61" s="117"/>
      <c r="E61" s="117"/>
      <c r="F61" s="117"/>
      <c r="G61" s="117"/>
      <c r="H61" s="117"/>
      <c r="I61" s="117"/>
      <c r="J61" s="117"/>
      <c r="K61" s="117"/>
      <c r="L61" s="117"/>
      <c r="M61" s="118"/>
    </row>
    <row r="62" spans="2:13" s="11" customFormat="1" ht="43.15" customHeight="1" x14ac:dyDescent="0.2">
      <c r="B62" s="110" t="s">
        <v>38</v>
      </c>
      <c r="C62" s="116" t="s">
        <v>39</v>
      </c>
      <c r="D62" s="117"/>
      <c r="E62" s="117"/>
      <c r="F62" s="117"/>
      <c r="G62" s="117"/>
      <c r="H62" s="117"/>
      <c r="I62" s="117"/>
      <c r="J62" s="117"/>
      <c r="K62" s="117"/>
      <c r="L62" s="117"/>
      <c r="M62" s="118"/>
    </row>
    <row r="63" spans="2:13" ht="63.6" customHeight="1" x14ac:dyDescent="0.2">
      <c r="B63" s="111"/>
      <c r="C63" s="13" t="s">
        <v>109</v>
      </c>
      <c r="D63" s="30">
        <v>42</v>
      </c>
      <c r="E63" s="30">
        <v>11</v>
      </c>
      <c r="F63" s="95">
        <v>8</v>
      </c>
      <c r="G63" s="30">
        <v>1</v>
      </c>
      <c r="H63" s="30" t="s">
        <v>15</v>
      </c>
      <c r="I63" s="30" t="s">
        <v>15</v>
      </c>
      <c r="J63" s="51" t="s">
        <v>15</v>
      </c>
      <c r="K63" s="75" t="s">
        <v>15</v>
      </c>
      <c r="L63" s="82" t="s">
        <v>15</v>
      </c>
      <c r="M63" s="30" t="s">
        <v>15</v>
      </c>
    </row>
    <row r="64" spans="2:13" ht="127.9" customHeight="1" x14ac:dyDescent="0.2">
      <c r="B64" s="111"/>
      <c r="C64" s="13" t="s">
        <v>110</v>
      </c>
      <c r="D64" s="30">
        <v>42</v>
      </c>
      <c r="E64" s="30">
        <v>11</v>
      </c>
      <c r="F64" s="95">
        <v>8</v>
      </c>
      <c r="G64" s="30">
        <v>0</v>
      </c>
      <c r="H64" s="30" t="s">
        <v>15</v>
      </c>
      <c r="I64" s="30" t="s">
        <v>15</v>
      </c>
      <c r="J64" s="51" t="s">
        <v>15</v>
      </c>
      <c r="K64" s="75" t="s">
        <v>15</v>
      </c>
      <c r="L64" s="82" t="s">
        <v>15</v>
      </c>
      <c r="M64" s="30" t="s">
        <v>15</v>
      </c>
    </row>
    <row r="65" spans="2:13" ht="31.5" customHeight="1" x14ac:dyDescent="0.2">
      <c r="B65" s="111"/>
      <c r="C65" s="13" t="s">
        <v>2</v>
      </c>
      <c r="D65" s="31">
        <f>D64/D63*100</f>
        <v>100</v>
      </c>
      <c r="E65" s="31">
        <f>E64/E63*100</f>
        <v>100</v>
      </c>
      <c r="F65" s="59">
        <f>F64/F63*100</f>
        <v>100</v>
      </c>
      <c r="G65" s="31">
        <f>G64/G63*100</f>
        <v>0</v>
      </c>
      <c r="H65" s="31" t="s">
        <v>15</v>
      </c>
      <c r="I65" s="31" t="s">
        <v>15</v>
      </c>
      <c r="J65" s="59" t="s">
        <v>15</v>
      </c>
      <c r="K65" s="59" t="s">
        <v>15</v>
      </c>
      <c r="L65" s="59" t="s">
        <v>15</v>
      </c>
      <c r="M65" s="31" t="s">
        <v>15</v>
      </c>
    </row>
    <row r="66" spans="2:13" ht="21" customHeight="1" x14ac:dyDescent="0.2">
      <c r="B66" s="112"/>
      <c r="C66" s="13" t="s">
        <v>0</v>
      </c>
      <c r="D66" s="32">
        <v>5</v>
      </c>
      <c r="E66" s="32">
        <v>5</v>
      </c>
      <c r="F66" s="97">
        <v>5</v>
      </c>
      <c r="G66" s="32">
        <v>0</v>
      </c>
      <c r="H66" s="32">
        <v>0</v>
      </c>
      <c r="I66" s="32">
        <v>0</v>
      </c>
      <c r="J66" s="53">
        <v>0</v>
      </c>
      <c r="K66" s="76">
        <v>0</v>
      </c>
      <c r="L66" s="83">
        <v>0</v>
      </c>
      <c r="M66" s="32">
        <v>0</v>
      </c>
    </row>
    <row r="67" spans="2:13" s="11" customFormat="1" ht="43.15" customHeight="1" x14ac:dyDescent="0.2">
      <c r="B67" s="110" t="s">
        <v>37</v>
      </c>
      <c r="C67" s="107" t="s">
        <v>36</v>
      </c>
      <c r="D67" s="108"/>
      <c r="E67" s="108"/>
      <c r="F67" s="108"/>
      <c r="G67" s="108"/>
      <c r="H67" s="108"/>
      <c r="I67" s="108"/>
      <c r="J67" s="108"/>
      <c r="K67" s="108"/>
      <c r="L67" s="108"/>
      <c r="M67" s="109"/>
    </row>
    <row r="68" spans="2:13" ht="158.44999999999999" customHeight="1" x14ac:dyDescent="0.2">
      <c r="B68" s="111"/>
      <c r="C68" s="13" t="s">
        <v>111</v>
      </c>
      <c r="D68" s="30" t="s">
        <v>25</v>
      </c>
      <c r="E68" s="30" t="s">
        <v>25</v>
      </c>
      <c r="F68" s="95" t="s">
        <v>25</v>
      </c>
      <c r="G68" s="30" t="s">
        <v>25</v>
      </c>
      <c r="H68" s="30" t="s">
        <v>15</v>
      </c>
      <c r="I68" s="30" t="s">
        <v>15</v>
      </c>
      <c r="J68" s="51" t="s">
        <v>15</v>
      </c>
      <c r="K68" s="75" t="s">
        <v>15</v>
      </c>
      <c r="L68" s="82" t="s">
        <v>15</v>
      </c>
      <c r="M68" s="30" t="s">
        <v>15</v>
      </c>
    </row>
    <row r="69" spans="2:13" ht="21.75" customHeight="1" x14ac:dyDescent="0.2">
      <c r="B69" s="112"/>
      <c r="C69" s="13" t="s">
        <v>0</v>
      </c>
      <c r="D69" s="33">
        <v>3</v>
      </c>
      <c r="E69" s="33">
        <v>3</v>
      </c>
      <c r="F69" s="60">
        <v>3</v>
      </c>
      <c r="G69" s="33">
        <v>3</v>
      </c>
      <c r="H69" s="33">
        <v>0</v>
      </c>
      <c r="I69" s="33">
        <v>0</v>
      </c>
      <c r="J69" s="60">
        <v>0</v>
      </c>
      <c r="K69" s="60">
        <v>0</v>
      </c>
      <c r="L69" s="60">
        <v>0</v>
      </c>
      <c r="M69" s="33">
        <v>0</v>
      </c>
    </row>
    <row r="70" spans="2:13" s="11" customFormat="1" ht="43.15" customHeight="1" x14ac:dyDescent="0.2">
      <c r="B70" s="110" t="s">
        <v>35</v>
      </c>
      <c r="C70" s="107" t="s">
        <v>34</v>
      </c>
      <c r="D70" s="108"/>
      <c r="E70" s="108"/>
      <c r="F70" s="108"/>
      <c r="G70" s="108"/>
      <c r="H70" s="108"/>
      <c r="I70" s="108"/>
      <c r="J70" s="108"/>
      <c r="K70" s="108"/>
      <c r="L70" s="108"/>
      <c r="M70" s="109"/>
    </row>
    <row r="71" spans="2:13" ht="47.25" customHeight="1" x14ac:dyDescent="0.2">
      <c r="B71" s="111"/>
      <c r="C71" s="13" t="s">
        <v>33</v>
      </c>
      <c r="D71" s="30" t="s">
        <v>32</v>
      </c>
      <c r="E71" s="30" t="s">
        <v>32</v>
      </c>
      <c r="F71" s="95" t="s">
        <v>32</v>
      </c>
      <c r="G71" s="30" t="s">
        <v>32</v>
      </c>
      <c r="H71" s="30" t="s">
        <v>15</v>
      </c>
      <c r="I71" s="85" t="s">
        <v>15</v>
      </c>
      <c r="J71" s="61" t="s">
        <v>15</v>
      </c>
      <c r="K71" s="61" t="s">
        <v>15</v>
      </c>
      <c r="L71" s="82" t="s">
        <v>15</v>
      </c>
      <c r="M71" s="30" t="s">
        <v>15</v>
      </c>
    </row>
    <row r="72" spans="2:13" ht="24" customHeight="1" x14ac:dyDescent="0.2">
      <c r="B72" s="112"/>
      <c r="C72" s="13" t="s">
        <v>0</v>
      </c>
      <c r="D72" s="34">
        <v>3</v>
      </c>
      <c r="E72" s="34">
        <v>3</v>
      </c>
      <c r="F72" s="62">
        <v>3</v>
      </c>
      <c r="G72" s="34">
        <v>3</v>
      </c>
      <c r="H72" s="34">
        <v>0</v>
      </c>
      <c r="I72" s="34">
        <v>0</v>
      </c>
      <c r="J72" s="62">
        <v>0</v>
      </c>
      <c r="K72" s="62">
        <v>0</v>
      </c>
      <c r="L72" s="62">
        <v>0</v>
      </c>
      <c r="M72" s="34">
        <v>0</v>
      </c>
    </row>
    <row r="73" spans="2:13" s="11" customFormat="1" ht="43.15" customHeight="1" x14ac:dyDescent="0.2">
      <c r="B73" s="110" t="s">
        <v>31</v>
      </c>
      <c r="C73" s="119" t="s">
        <v>112</v>
      </c>
      <c r="D73" s="120"/>
      <c r="E73" s="120"/>
      <c r="F73" s="120"/>
      <c r="G73" s="120"/>
      <c r="H73" s="120"/>
      <c r="I73" s="120"/>
      <c r="J73" s="120"/>
      <c r="K73" s="120"/>
      <c r="L73" s="120"/>
      <c r="M73" s="121"/>
    </row>
    <row r="74" spans="2:13" ht="83.45" customHeight="1" x14ac:dyDescent="0.2">
      <c r="B74" s="111"/>
      <c r="C74" s="13" t="s">
        <v>113</v>
      </c>
      <c r="D74" s="35">
        <v>42</v>
      </c>
      <c r="E74" s="40">
        <v>11</v>
      </c>
      <c r="F74" s="63">
        <v>8</v>
      </c>
      <c r="G74" s="40">
        <v>1</v>
      </c>
      <c r="H74" s="34" t="s">
        <v>15</v>
      </c>
      <c r="I74" s="40" t="s">
        <v>15</v>
      </c>
      <c r="J74" s="62" t="s">
        <v>15</v>
      </c>
      <c r="K74" s="62" t="s">
        <v>15</v>
      </c>
      <c r="L74" s="62" t="s">
        <v>15</v>
      </c>
      <c r="M74" s="34" t="s">
        <v>15</v>
      </c>
    </row>
    <row r="75" spans="2:13" ht="66" customHeight="1" x14ac:dyDescent="0.2">
      <c r="B75" s="111"/>
      <c r="C75" s="13" t="s">
        <v>114</v>
      </c>
      <c r="D75" s="35">
        <v>42</v>
      </c>
      <c r="E75" s="40">
        <v>11</v>
      </c>
      <c r="F75" s="63">
        <v>8</v>
      </c>
      <c r="G75" s="40">
        <v>1</v>
      </c>
      <c r="H75" s="34" t="s">
        <v>15</v>
      </c>
      <c r="I75" s="40" t="s">
        <v>15</v>
      </c>
      <c r="J75" s="62" t="s">
        <v>15</v>
      </c>
      <c r="K75" s="62" t="s">
        <v>15</v>
      </c>
      <c r="L75" s="62" t="s">
        <v>15</v>
      </c>
      <c r="M75" s="34" t="s">
        <v>15</v>
      </c>
    </row>
    <row r="76" spans="2:13" ht="21" customHeight="1" x14ac:dyDescent="0.2">
      <c r="B76" s="111"/>
      <c r="C76" s="13" t="s">
        <v>2</v>
      </c>
      <c r="D76" s="35">
        <f>D74/D75*100</f>
        <v>100</v>
      </c>
      <c r="E76" s="86">
        <f>E74/E75*100</f>
        <v>100</v>
      </c>
      <c r="F76" s="71">
        <f>F74/F75*100</f>
        <v>100</v>
      </c>
      <c r="G76" s="40">
        <f>G74/G75*100</f>
        <v>100</v>
      </c>
      <c r="H76" s="34" t="s">
        <v>15</v>
      </c>
      <c r="I76" s="40" t="s">
        <v>15</v>
      </c>
      <c r="J76" s="63" t="s">
        <v>15</v>
      </c>
      <c r="K76" s="62" t="s">
        <v>15</v>
      </c>
      <c r="L76" s="63" t="s">
        <v>15</v>
      </c>
      <c r="M76" s="34" t="s">
        <v>15</v>
      </c>
    </row>
    <row r="77" spans="2:13" ht="21" customHeight="1" x14ac:dyDescent="0.2">
      <c r="B77" s="112"/>
      <c r="C77" s="13" t="s">
        <v>0</v>
      </c>
      <c r="D77" s="36">
        <v>5</v>
      </c>
      <c r="E77" s="34">
        <v>5</v>
      </c>
      <c r="F77" s="62">
        <v>5</v>
      </c>
      <c r="G77" s="34">
        <v>5</v>
      </c>
      <c r="H77" s="34">
        <v>0</v>
      </c>
      <c r="I77" s="34">
        <v>0</v>
      </c>
      <c r="J77" s="62">
        <v>0</v>
      </c>
      <c r="K77" s="62">
        <v>0</v>
      </c>
      <c r="L77" s="62">
        <v>0</v>
      </c>
      <c r="M77" s="34">
        <v>0</v>
      </c>
    </row>
    <row r="78" spans="2:13" s="11" customFormat="1" ht="43.15" customHeight="1" x14ac:dyDescent="0.2">
      <c r="B78" s="110" t="s">
        <v>30</v>
      </c>
      <c r="C78" s="116" t="s">
        <v>115</v>
      </c>
      <c r="D78" s="117"/>
      <c r="E78" s="117"/>
      <c r="F78" s="117"/>
      <c r="G78" s="117"/>
      <c r="H78" s="117"/>
      <c r="I78" s="117"/>
      <c r="J78" s="117"/>
      <c r="K78" s="117"/>
      <c r="L78" s="117"/>
      <c r="M78" s="118"/>
    </row>
    <row r="79" spans="2:13" ht="87" customHeight="1" x14ac:dyDescent="0.2">
      <c r="B79" s="111"/>
      <c r="C79" s="13" t="s">
        <v>116</v>
      </c>
      <c r="D79" s="37">
        <v>42</v>
      </c>
      <c r="E79" s="40">
        <v>7</v>
      </c>
      <c r="F79" s="63">
        <v>6</v>
      </c>
      <c r="G79" s="40">
        <v>1</v>
      </c>
      <c r="H79" s="37" t="s">
        <v>15</v>
      </c>
      <c r="I79" s="39" t="s">
        <v>1</v>
      </c>
      <c r="J79" s="48" t="s">
        <v>1</v>
      </c>
      <c r="K79" s="48" t="s">
        <v>1</v>
      </c>
      <c r="L79" s="48" t="s">
        <v>1</v>
      </c>
      <c r="M79" s="39" t="s">
        <v>1</v>
      </c>
    </row>
    <row r="80" spans="2:13" ht="63" x14ac:dyDescent="0.2">
      <c r="B80" s="111"/>
      <c r="C80" s="13" t="s">
        <v>117</v>
      </c>
      <c r="D80" s="37">
        <v>42</v>
      </c>
      <c r="E80" s="40">
        <v>11</v>
      </c>
      <c r="F80" s="63">
        <v>8</v>
      </c>
      <c r="G80" s="37">
        <v>1</v>
      </c>
      <c r="H80" s="37" t="s">
        <v>15</v>
      </c>
      <c r="I80" s="39" t="s">
        <v>1</v>
      </c>
      <c r="J80" s="48" t="s">
        <v>1</v>
      </c>
      <c r="K80" s="48" t="s">
        <v>1</v>
      </c>
      <c r="L80" s="48" t="s">
        <v>1</v>
      </c>
      <c r="M80" s="39" t="s">
        <v>1</v>
      </c>
    </row>
    <row r="81" spans="2:13" x14ac:dyDescent="0.2">
      <c r="B81" s="111"/>
      <c r="C81" s="13" t="s">
        <v>2</v>
      </c>
      <c r="D81" s="38">
        <f>D79/D80*100</f>
        <v>100</v>
      </c>
      <c r="E81" s="87">
        <f>E79/E80*100</f>
        <v>63.636363636363633</v>
      </c>
      <c r="F81" s="92">
        <f>F79/F80*100</f>
        <v>75</v>
      </c>
      <c r="G81" s="38">
        <f>G79/G80*100</f>
        <v>100</v>
      </c>
      <c r="H81" s="38" t="s">
        <v>15</v>
      </c>
      <c r="I81" s="39" t="s">
        <v>1</v>
      </c>
      <c r="J81" s="48" t="s">
        <v>1</v>
      </c>
      <c r="K81" s="48" t="s">
        <v>1</v>
      </c>
      <c r="L81" s="48" t="s">
        <v>1</v>
      </c>
      <c r="M81" s="37" t="s">
        <v>1</v>
      </c>
    </row>
    <row r="82" spans="2:13" ht="20.45" customHeight="1" x14ac:dyDescent="0.2">
      <c r="B82" s="112"/>
      <c r="C82" s="13" t="s">
        <v>0</v>
      </c>
      <c r="D82" s="39">
        <v>5</v>
      </c>
      <c r="E82" s="34">
        <v>0</v>
      </c>
      <c r="F82" s="62">
        <v>0</v>
      </c>
      <c r="G82" s="34">
        <v>5</v>
      </c>
      <c r="H82" s="39">
        <v>0</v>
      </c>
      <c r="I82" s="39">
        <v>0</v>
      </c>
      <c r="J82" s="39">
        <v>0</v>
      </c>
      <c r="K82" s="48">
        <v>0</v>
      </c>
      <c r="L82" s="48">
        <v>0</v>
      </c>
      <c r="M82" s="39">
        <v>0</v>
      </c>
    </row>
    <row r="83" spans="2:13" s="11" customFormat="1" ht="43.15" customHeight="1" x14ac:dyDescent="0.2">
      <c r="B83" s="110" t="s">
        <v>29</v>
      </c>
      <c r="C83" s="119" t="s">
        <v>130</v>
      </c>
      <c r="D83" s="120"/>
      <c r="E83" s="120"/>
      <c r="F83" s="120"/>
      <c r="G83" s="120"/>
      <c r="H83" s="120"/>
      <c r="I83" s="120"/>
      <c r="J83" s="120"/>
      <c r="K83" s="120"/>
      <c r="L83" s="120"/>
      <c r="M83" s="121"/>
    </row>
    <row r="84" spans="2:13" ht="75.75" customHeight="1" x14ac:dyDescent="0.2">
      <c r="B84" s="111"/>
      <c r="C84" s="13" t="s">
        <v>118</v>
      </c>
      <c r="D84" s="40">
        <v>14</v>
      </c>
      <c r="E84" s="40">
        <v>11</v>
      </c>
      <c r="F84" s="63">
        <v>8</v>
      </c>
      <c r="G84" s="40">
        <v>0</v>
      </c>
      <c r="H84" s="34" t="s">
        <v>1</v>
      </c>
      <c r="I84" s="40" t="s">
        <v>15</v>
      </c>
      <c r="J84" s="63" t="s">
        <v>1</v>
      </c>
      <c r="K84" s="62" t="s">
        <v>1</v>
      </c>
      <c r="L84" s="62" t="s">
        <v>1</v>
      </c>
      <c r="M84" s="34" t="s">
        <v>1</v>
      </c>
    </row>
    <row r="85" spans="2:13" ht="51" customHeight="1" x14ac:dyDescent="0.2">
      <c r="B85" s="111"/>
      <c r="C85" s="13" t="s">
        <v>28</v>
      </c>
      <c r="D85" s="40">
        <v>14</v>
      </c>
      <c r="E85" s="40">
        <v>11</v>
      </c>
      <c r="F85" s="63">
        <v>8</v>
      </c>
      <c r="G85" s="40">
        <v>0</v>
      </c>
      <c r="H85" s="34" t="s">
        <v>1</v>
      </c>
      <c r="I85" s="40" t="s">
        <v>15</v>
      </c>
      <c r="J85" s="63" t="s">
        <v>1</v>
      </c>
      <c r="K85" s="62" t="s">
        <v>1</v>
      </c>
      <c r="L85" s="62" t="s">
        <v>1</v>
      </c>
      <c r="M85" s="34" t="s">
        <v>1</v>
      </c>
    </row>
    <row r="86" spans="2:13" ht="16.899999999999999" customHeight="1" x14ac:dyDescent="0.2">
      <c r="B86" s="111"/>
      <c r="C86" s="13" t="s">
        <v>2</v>
      </c>
      <c r="D86" s="40">
        <f>D84/D85*100</f>
        <v>100</v>
      </c>
      <c r="E86" s="40">
        <f>E84/E85*100</f>
        <v>100</v>
      </c>
      <c r="F86" s="63">
        <f>F84/F85*100</f>
        <v>100</v>
      </c>
      <c r="G86" s="40" t="s">
        <v>15</v>
      </c>
      <c r="H86" s="40" t="s">
        <v>1</v>
      </c>
      <c r="I86" s="40" t="s">
        <v>15</v>
      </c>
      <c r="J86" s="63" t="s">
        <v>1</v>
      </c>
      <c r="K86" s="63" t="s">
        <v>1</v>
      </c>
      <c r="L86" s="62" t="s">
        <v>1</v>
      </c>
      <c r="M86" s="40" t="s">
        <v>1</v>
      </c>
    </row>
    <row r="87" spans="2:13" ht="16.899999999999999" customHeight="1" x14ac:dyDescent="0.2">
      <c r="B87" s="112"/>
      <c r="C87" s="13" t="s">
        <v>0</v>
      </c>
      <c r="D87" s="34">
        <v>3</v>
      </c>
      <c r="E87" s="34">
        <v>3</v>
      </c>
      <c r="F87" s="62">
        <v>3</v>
      </c>
      <c r="G87" s="34">
        <v>0</v>
      </c>
      <c r="H87" s="34">
        <v>0</v>
      </c>
      <c r="I87" s="34">
        <v>0</v>
      </c>
      <c r="J87" s="62">
        <v>0</v>
      </c>
      <c r="K87" s="62">
        <v>0</v>
      </c>
      <c r="L87" s="62">
        <v>0</v>
      </c>
      <c r="M87" s="34">
        <v>0</v>
      </c>
    </row>
    <row r="88" spans="2:13" s="11" customFormat="1" ht="43.15" customHeight="1" x14ac:dyDescent="0.2">
      <c r="B88" s="110" t="s">
        <v>27</v>
      </c>
      <c r="C88" s="107" t="s">
        <v>26</v>
      </c>
      <c r="D88" s="108"/>
      <c r="E88" s="108"/>
      <c r="F88" s="108"/>
      <c r="G88" s="108"/>
      <c r="H88" s="108"/>
      <c r="I88" s="108"/>
      <c r="J88" s="108"/>
      <c r="K88" s="108"/>
      <c r="L88" s="108"/>
      <c r="M88" s="109"/>
    </row>
    <row r="89" spans="2:13" ht="105" customHeight="1" x14ac:dyDescent="0.2">
      <c r="B89" s="111"/>
      <c r="C89" s="13" t="s">
        <v>156</v>
      </c>
      <c r="D89" s="37" t="s">
        <v>25</v>
      </c>
      <c r="E89" s="37" t="s">
        <v>25</v>
      </c>
      <c r="F89" s="89" t="s">
        <v>25</v>
      </c>
      <c r="G89" s="37" t="s">
        <v>25</v>
      </c>
      <c r="H89" s="39" t="s">
        <v>15</v>
      </c>
      <c r="I89" s="39" t="s">
        <v>15</v>
      </c>
      <c r="J89" s="48" t="s">
        <v>15</v>
      </c>
      <c r="K89" s="78" t="s">
        <v>15</v>
      </c>
      <c r="L89" s="78" t="s">
        <v>15</v>
      </c>
      <c r="M89" s="93" t="s">
        <v>15</v>
      </c>
    </row>
    <row r="90" spans="2:13" ht="16.899999999999999" customHeight="1" x14ac:dyDescent="0.2">
      <c r="B90" s="112"/>
      <c r="C90" s="13" t="s">
        <v>0</v>
      </c>
      <c r="D90" s="39">
        <v>3</v>
      </c>
      <c r="E90" s="34">
        <v>3</v>
      </c>
      <c r="F90" s="62">
        <v>3</v>
      </c>
      <c r="G90" s="39">
        <v>3</v>
      </c>
      <c r="H90" s="39">
        <v>0</v>
      </c>
      <c r="I90" s="39">
        <v>0</v>
      </c>
      <c r="J90" s="48">
        <v>0</v>
      </c>
      <c r="K90" s="62">
        <v>0</v>
      </c>
      <c r="L90" s="62">
        <v>0</v>
      </c>
      <c r="M90" s="34">
        <v>0</v>
      </c>
    </row>
    <row r="91" spans="2:13" ht="45" customHeight="1" x14ac:dyDescent="0.2">
      <c r="B91" s="110" t="s">
        <v>123</v>
      </c>
      <c r="C91" s="116" t="s">
        <v>120</v>
      </c>
      <c r="D91" s="117"/>
      <c r="E91" s="117"/>
      <c r="F91" s="117"/>
      <c r="G91" s="117"/>
      <c r="H91" s="117"/>
      <c r="I91" s="117"/>
      <c r="J91" s="117"/>
      <c r="K91" s="117"/>
      <c r="L91" s="117"/>
      <c r="M91" s="118"/>
    </row>
    <row r="92" spans="2:13" ht="95.25" customHeight="1" x14ac:dyDescent="0.2">
      <c r="B92" s="111"/>
      <c r="C92" s="13" t="s">
        <v>154</v>
      </c>
      <c r="D92" s="73">
        <v>5</v>
      </c>
      <c r="E92" s="73">
        <v>8</v>
      </c>
      <c r="F92" s="73">
        <v>9</v>
      </c>
      <c r="G92" s="73">
        <v>3</v>
      </c>
      <c r="H92" s="39" t="s">
        <v>15</v>
      </c>
      <c r="I92" s="39" t="s">
        <v>15</v>
      </c>
      <c r="J92" s="39" t="s">
        <v>15</v>
      </c>
      <c r="K92" s="39" t="s">
        <v>15</v>
      </c>
      <c r="L92" s="39" t="s">
        <v>15</v>
      </c>
      <c r="M92" s="39" t="s">
        <v>15</v>
      </c>
    </row>
    <row r="93" spans="2:13" ht="81.599999999999994" customHeight="1" x14ac:dyDescent="0.2">
      <c r="B93" s="111"/>
      <c r="C93" s="13" t="s">
        <v>122</v>
      </c>
      <c r="D93" s="73">
        <v>14</v>
      </c>
      <c r="E93" s="73">
        <v>12</v>
      </c>
      <c r="F93" s="73">
        <v>14</v>
      </c>
      <c r="G93" s="73">
        <v>11</v>
      </c>
      <c r="H93" s="39" t="s">
        <v>15</v>
      </c>
      <c r="I93" s="39" t="s">
        <v>15</v>
      </c>
      <c r="J93" s="39" t="s">
        <v>15</v>
      </c>
      <c r="K93" s="39" t="s">
        <v>15</v>
      </c>
      <c r="L93" s="39" t="s">
        <v>15</v>
      </c>
      <c r="M93" s="39" t="s">
        <v>15</v>
      </c>
    </row>
    <row r="94" spans="2:13" ht="23.45" customHeight="1" x14ac:dyDescent="0.2">
      <c r="B94" s="112"/>
      <c r="C94" s="13" t="s">
        <v>0</v>
      </c>
      <c r="D94" s="101">
        <f>5-(D92/D93*5)</f>
        <v>3.2142857142857144</v>
      </c>
      <c r="E94" s="101">
        <f>5-(E92/E93*5)</f>
        <v>1.666666666666667</v>
      </c>
      <c r="F94" s="101">
        <f>5-(F92/F93*5)</f>
        <v>1.7857142857142856</v>
      </c>
      <c r="G94" s="101">
        <f>5-(G92/G93*5)</f>
        <v>3.6363636363636367</v>
      </c>
      <c r="H94" s="74"/>
      <c r="I94" s="74"/>
      <c r="J94" s="74"/>
      <c r="K94" s="74"/>
      <c r="L94" s="74"/>
      <c r="M94" s="74"/>
    </row>
    <row r="95" spans="2:13" ht="45" customHeight="1" x14ac:dyDescent="0.2">
      <c r="B95" s="10"/>
      <c r="C95" s="7" t="s">
        <v>119</v>
      </c>
      <c r="D95" s="102">
        <f t="shared" ref="D95:M95" si="9">D94+D90+D87+D82+D77+D72+D69+D66</f>
        <v>30.214285714285715</v>
      </c>
      <c r="E95" s="101">
        <f t="shared" si="9"/>
        <v>23.666666666666668</v>
      </c>
      <c r="F95" s="101">
        <f t="shared" si="9"/>
        <v>23.785714285714285</v>
      </c>
      <c r="G95" s="102">
        <f t="shared" si="9"/>
        <v>22.636363636363637</v>
      </c>
      <c r="H95" s="36">
        <f t="shared" si="9"/>
        <v>0</v>
      </c>
      <c r="I95" s="36">
        <f t="shared" si="9"/>
        <v>0</v>
      </c>
      <c r="J95" s="36">
        <f t="shared" si="9"/>
        <v>0</v>
      </c>
      <c r="K95" s="73">
        <f t="shared" si="9"/>
        <v>0</v>
      </c>
      <c r="L95" s="73">
        <f t="shared" si="9"/>
        <v>0</v>
      </c>
      <c r="M95" s="36">
        <f t="shared" si="9"/>
        <v>0</v>
      </c>
    </row>
    <row r="96" spans="2:13" ht="45" customHeight="1" x14ac:dyDescent="0.2">
      <c r="B96" s="116" t="s">
        <v>124</v>
      </c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8"/>
    </row>
    <row r="97" spans="1:13" s="11" customFormat="1" ht="43.15" customHeight="1" x14ac:dyDescent="0.2">
      <c r="A97" s="22" t="s">
        <v>24</v>
      </c>
      <c r="B97" s="110" t="s">
        <v>23</v>
      </c>
      <c r="C97" s="107" t="s">
        <v>131</v>
      </c>
      <c r="D97" s="108"/>
      <c r="E97" s="108"/>
      <c r="F97" s="108"/>
      <c r="G97" s="108"/>
      <c r="H97" s="108"/>
      <c r="I97" s="108"/>
      <c r="J97" s="108"/>
      <c r="K97" s="108"/>
      <c r="L97" s="108"/>
      <c r="M97" s="109"/>
    </row>
    <row r="98" spans="1:13" ht="132" customHeight="1" x14ac:dyDescent="0.2">
      <c r="B98" s="111"/>
      <c r="C98" s="9" t="s">
        <v>22</v>
      </c>
      <c r="D98" s="40" t="s">
        <v>21</v>
      </c>
      <c r="E98" s="40" t="s">
        <v>21</v>
      </c>
      <c r="F98" s="63" t="s">
        <v>21</v>
      </c>
      <c r="G98" s="40" t="s">
        <v>155</v>
      </c>
      <c r="H98" s="40" t="s">
        <v>20</v>
      </c>
      <c r="I98" s="40" t="s">
        <v>155</v>
      </c>
      <c r="J98" s="40" t="s">
        <v>155</v>
      </c>
      <c r="K98" s="40" t="s">
        <v>155</v>
      </c>
      <c r="L98" s="40" t="s">
        <v>155</v>
      </c>
      <c r="M98" s="40" t="s">
        <v>155</v>
      </c>
    </row>
    <row r="99" spans="1:13" x14ac:dyDescent="0.2">
      <c r="B99" s="112"/>
      <c r="C99" s="9" t="s">
        <v>0</v>
      </c>
      <c r="D99" s="32">
        <v>0</v>
      </c>
      <c r="E99" s="32">
        <v>0</v>
      </c>
      <c r="F99" s="97">
        <v>0</v>
      </c>
      <c r="G99" s="32">
        <v>0</v>
      </c>
      <c r="H99" s="49">
        <v>5</v>
      </c>
      <c r="I99" s="32">
        <v>0</v>
      </c>
      <c r="J99" s="53">
        <v>0</v>
      </c>
      <c r="K99" s="76">
        <v>0</v>
      </c>
      <c r="L99" s="32">
        <v>0</v>
      </c>
      <c r="M99" s="32">
        <v>0</v>
      </c>
    </row>
    <row r="100" spans="1:13" s="11" customFormat="1" ht="43.15" customHeight="1" x14ac:dyDescent="0.2">
      <c r="B100" s="110" t="s">
        <v>19</v>
      </c>
      <c r="C100" s="113" t="s">
        <v>18</v>
      </c>
      <c r="D100" s="114"/>
      <c r="E100" s="114"/>
      <c r="F100" s="114"/>
      <c r="G100" s="114"/>
      <c r="H100" s="114"/>
      <c r="I100" s="114"/>
      <c r="J100" s="114"/>
      <c r="K100" s="114"/>
      <c r="L100" s="114"/>
      <c r="M100" s="115"/>
    </row>
    <row r="101" spans="1:13" ht="115.9" customHeight="1" x14ac:dyDescent="0.2">
      <c r="B101" s="111"/>
      <c r="C101" s="9" t="s">
        <v>17</v>
      </c>
      <c r="D101" s="31" t="s">
        <v>16</v>
      </c>
      <c r="E101" s="31" t="s">
        <v>16</v>
      </c>
      <c r="F101" s="31" t="s">
        <v>16</v>
      </c>
      <c r="G101" s="59" t="s">
        <v>15</v>
      </c>
      <c r="H101" s="59" t="s">
        <v>15</v>
      </c>
      <c r="I101" s="31" t="s">
        <v>15</v>
      </c>
      <c r="J101" s="59" t="s">
        <v>15</v>
      </c>
      <c r="K101" s="59" t="s">
        <v>15</v>
      </c>
      <c r="L101" s="59" t="s">
        <v>15</v>
      </c>
      <c r="M101" s="31" t="s">
        <v>1</v>
      </c>
    </row>
    <row r="102" spans="1:13" s="11" customFormat="1" x14ac:dyDescent="0.2">
      <c r="B102" s="112"/>
      <c r="C102" s="9" t="s">
        <v>0</v>
      </c>
      <c r="D102" s="49">
        <v>3</v>
      </c>
      <c r="E102" s="49">
        <v>3</v>
      </c>
      <c r="F102" s="96">
        <v>3</v>
      </c>
      <c r="G102" s="90">
        <v>0</v>
      </c>
      <c r="H102" s="103">
        <v>0</v>
      </c>
      <c r="I102" s="49">
        <v>0</v>
      </c>
      <c r="J102" s="52">
        <v>0</v>
      </c>
      <c r="K102" s="90">
        <v>0</v>
      </c>
      <c r="L102" s="90">
        <v>0</v>
      </c>
      <c r="M102" s="49">
        <v>0</v>
      </c>
    </row>
    <row r="103" spans="1:13" s="11" customFormat="1" ht="43.15" customHeight="1" x14ac:dyDescent="0.2">
      <c r="B103" s="110" t="s">
        <v>14</v>
      </c>
      <c r="C103" s="113" t="s">
        <v>13</v>
      </c>
      <c r="D103" s="114"/>
      <c r="E103" s="114"/>
      <c r="F103" s="114"/>
      <c r="G103" s="114"/>
      <c r="H103" s="114"/>
      <c r="I103" s="114"/>
      <c r="J103" s="114"/>
      <c r="K103" s="114"/>
      <c r="L103" s="114"/>
      <c r="M103" s="115"/>
    </row>
    <row r="104" spans="1:13" ht="111.6" customHeight="1" x14ac:dyDescent="0.2">
      <c r="B104" s="111"/>
      <c r="C104" s="9" t="s">
        <v>125</v>
      </c>
      <c r="D104" s="41">
        <v>0</v>
      </c>
      <c r="E104" s="64">
        <v>0</v>
      </c>
      <c r="F104" s="64">
        <v>0</v>
      </c>
      <c r="G104" s="64">
        <v>351.74</v>
      </c>
      <c r="H104" s="64">
        <v>786.05</v>
      </c>
      <c r="I104" s="64">
        <v>680.48</v>
      </c>
      <c r="J104" s="64">
        <v>0</v>
      </c>
      <c r="K104" s="64">
        <v>0</v>
      </c>
      <c r="L104" s="64">
        <v>250</v>
      </c>
      <c r="M104" s="64">
        <v>0</v>
      </c>
    </row>
    <row r="105" spans="1:13" ht="85.15" customHeight="1" x14ac:dyDescent="0.2">
      <c r="B105" s="111"/>
      <c r="C105" s="9" t="s">
        <v>126</v>
      </c>
      <c r="D105" s="50">
        <v>737771.51</v>
      </c>
      <c r="E105" s="65">
        <v>376233.55</v>
      </c>
      <c r="F105" s="65">
        <f>488357.92-3872.25-4111.88-1600.88-26206.1-15924.1-43146.5-600</f>
        <v>392896.21</v>
      </c>
      <c r="G105" s="50">
        <v>408849.42</v>
      </c>
      <c r="H105" s="50">
        <v>255311.73</v>
      </c>
      <c r="I105" s="65">
        <v>77678.539999999994</v>
      </c>
      <c r="J105" s="65">
        <f>25774.26-22.9-77.1</f>
        <v>25674.26</v>
      </c>
      <c r="K105" s="65">
        <v>132743.85</v>
      </c>
      <c r="L105" s="65">
        <v>48119.76</v>
      </c>
      <c r="M105" s="50">
        <v>38770.699999999997</v>
      </c>
    </row>
    <row r="106" spans="1:13" x14ac:dyDescent="0.2">
      <c r="B106" s="111"/>
      <c r="C106" s="9" t="s">
        <v>2</v>
      </c>
      <c r="D106" s="47">
        <f t="shared" ref="D106:M106" si="10">D104/D105</f>
        <v>0</v>
      </c>
      <c r="E106" s="47">
        <f t="shared" si="10"/>
        <v>0</v>
      </c>
      <c r="F106" s="47">
        <f t="shared" si="10"/>
        <v>0</v>
      </c>
      <c r="G106" s="104">
        <f t="shared" si="10"/>
        <v>8.6031673959571721E-4</v>
      </c>
      <c r="H106" s="47">
        <f t="shared" si="10"/>
        <v>3.0787852951370464E-3</v>
      </c>
      <c r="I106" s="47">
        <f t="shared" si="10"/>
        <v>8.7602058432097209E-3</v>
      </c>
      <c r="J106" s="47">
        <f t="shared" si="10"/>
        <v>0</v>
      </c>
      <c r="K106" s="47">
        <f t="shared" si="10"/>
        <v>0</v>
      </c>
      <c r="L106" s="47">
        <f t="shared" si="10"/>
        <v>5.1953708829802969E-3</v>
      </c>
      <c r="M106" s="47">
        <f t="shared" si="10"/>
        <v>0</v>
      </c>
    </row>
    <row r="107" spans="1:13" x14ac:dyDescent="0.2">
      <c r="B107" s="112"/>
      <c r="C107" s="9" t="s">
        <v>0</v>
      </c>
      <c r="D107" s="39">
        <v>5</v>
      </c>
      <c r="E107" s="48">
        <v>5</v>
      </c>
      <c r="F107" s="48">
        <v>5</v>
      </c>
      <c r="G107" s="48">
        <v>3</v>
      </c>
      <c r="H107" s="48">
        <v>3</v>
      </c>
      <c r="I107" s="48">
        <v>3</v>
      </c>
      <c r="J107" s="48">
        <v>5</v>
      </c>
      <c r="K107" s="48">
        <v>5</v>
      </c>
      <c r="L107" s="48">
        <v>3</v>
      </c>
      <c r="M107" s="48">
        <v>5</v>
      </c>
    </row>
    <row r="108" spans="1:13" ht="35.450000000000003" customHeight="1" x14ac:dyDescent="0.2">
      <c r="B108" s="110" t="s">
        <v>129</v>
      </c>
      <c r="C108" s="116" t="s">
        <v>127</v>
      </c>
      <c r="D108" s="117"/>
      <c r="E108" s="117"/>
      <c r="F108" s="117"/>
      <c r="G108" s="117"/>
      <c r="H108" s="117"/>
      <c r="I108" s="117"/>
      <c r="J108" s="117"/>
      <c r="K108" s="117"/>
      <c r="L108" s="117"/>
      <c r="M108" s="118"/>
    </row>
    <row r="109" spans="1:13" ht="63" x14ac:dyDescent="0.2">
      <c r="B109" s="111"/>
      <c r="C109" s="9" t="s">
        <v>128</v>
      </c>
      <c r="D109" s="37" t="s">
        <v>149</v>
      </c>
      <c r="E109" s="37" t="s">
        <v>149</v>
      </c>
      <c r="F109" s="37" t="s">
        <v>149</v>
      </c>
      <c r="G109" s="37" t="s">
        <v>149</v>
      </c>
      <c r="H109" s="37" t="s">
        <v>149</v>
      </c>
      <c r="I109" s="37" t="s">
        <v>149</v>
      </c>
      <c r="J109" s="37" t="s">
        <v>149</v>
      </c>
      <c r="K109" s="37" t="s">
        <v>149</v>
      </c>
      <c r="L109" s="37" t="s">
        <v>149</v>
      </c>
      <c r="M109" s="37" t="s">
        <v>149</v>
      </c>
    </row>
    <row r="110" spans="1:13" x14ac:dyDescent="0.2">
      <c r="B110" s="112"/>
      <c r="C110" s="9" t="s">
        <v>0</v>
      </c>
      <c r="D110" s="39">
        <v>5</v>
      </c>
      <c r="E110" s="39">
        <v>5</v>
      </c>
      <c r="F110" s="39">
        <v>5</v>
      </c>
      <c r="G110" s="39">
        <v>5</v>
      </c>
      <c r="H110" s="39">
        <v>5</v>
      </c>
      <c r="I110" s="39">
        <v>5</v>
      </c>
      <c r="J110" s="39">
        <v>5</v>
      </c>
      <c r="K110" s="39">
        <v>5</v>
      </c>
      <c r="L110" s="39">
        <v>5</v>
      </c>
      <c r="M110" s="39">
        <v>5</v>
      </c>
    </row>
    <row r="111" spans="1:13" ht="45" customHeight="1" x14ac:dyDescent="0.2">
      <c r="B111" s="8"/>
      <c r="C111" s="7" t="s">
        <v>133</v>
      </c>
      <c r="D111" s="39">
        <f t="shared" ref="D111:M111" si="11">D110+D107+D102+D99</f>
        <v>13</v>
      </c>
      <c r="E111" s="39">
        <f t="shared" si="11"/>
        <v>13</v>
      </c>
      <c r="F111" s="62">
        <f t="shared" si="11"/>
        <v>13</v>
      </c>
      <c r="G111" s="39">
        <f t="shared" si="11"/>
        <v>8</v>
      </c>
      <c r="H111" s="39">
        <f t="shared" si="11"/>
        <v>13</v>
      </c>
      <c r="I111" s="39">
        <f t="shared" si="11"/>
        <v>8</v>
      </c>
      <c r="J111" s="48">
        <f t="shared" si="11"/>
        <v>10</v>
      </c>
      <c r="K111" s="48">
        <f t="shared" si="11"/>
        <v>10</v>
      </c>
      <c r="L111" s="48">
        <f t="shared" si="11"/>
        <v>8</v>
      </c>
      <c r="M111" s="39">
        <f t="shared" si="11"/>
        <v>10</v>
      </c>
    </row>
    <row r="112" spans="1:13" ht="31.9" customHeight="1" x14ac:dyDescent="0.2">
      <c r="B112" s="116" t="s">
        <v>132</v>
      </c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8"/>
    </row>
    <row r="113" spans="2:13" ht="43.15" customHeight="1" x14ac:dyDescent="0.2">
      <c r="B113" s="110" t="s">
        <v>12</v>
      </c>
      <c r="C113" s="113" t="s">
        <v>11</v>
      </c>
      <c r="D113" s="114"/>
      <c r="E113" s="114"/>
      <c r="F113" s="114"/>
      <c r="G113" s="114"/>
      <c r="H113" s="114"/>
      <c r="I113" s="114"/>
      <c r="J113" s="114"/>
      <c r="K113" s="114"/>
      <c r="L113" s="114"/>
      <c r="M113" s="115"/>
    </row>
    <row r="114" spans="2:13" ht="63" x14ac:dyDescent="0.2">
      <c r="B114" s="111"/>
      <c r="C114" s="9" t="s">
        <v>10</v>
      </c>
      <c r="D114" s="59" t="s">
        <v>9</v>
      </c>
      <c r="E114" s="59" t="s">
        <v>9</v>
      </c>
      <c r="F114" s="59" t="s">
        <v>9</v>
      </c>
      <c r="G114" s="59" t="s">
        <v>9</v>
      </c>
      <c r="H114" s="59" t="s">
        <v>9</v>
      </c>
      <c r="I114" s="59" t="s">
        <v>9</v>
      </c>
      <c r="J114" s="59" t="s">
        <v>9</v>
      </c>
      <c r="K114" s="59" t="s">
        <v>9</v>
      </c>
      <c r="L114" s="59" t="s">
        <v>9</v>
      </c>
      <c r="M114" s="59" t="s">
        <v>9</v>
      </c>
    </row>
    <row r="115" spans="2:13" x14ac:dyDescent="0.2">
      <c r="B115" s="112"/>
      <c r="C115" s="9" t="s">
        <v>0</v>
      </c>
      <c r="D115" s="48">
        <v>5</v>
      </c>
      <c r="E115" s="48">
        <v>5</v>
      </c>
      <c r="F115" s="48">
        <v>5</v>
      </c>
      <c r="G115" s="48">
        <v>5</v>
      </c>
      <c r="H115" s="48">
        <v>5</v>
      </c>
      <c r="I115" s="48">
        <v>5</v>
      </c>
      <c r="J115" s="48">
        <v>5</v>
      </c>
      <c r="K115" s="48">
        <v>5</v>
      </c>
      <c r="L115" s="48">
        <v>5</v>
      </c>
      <c r="M115" s="48">
        <v>5</v>
      </c>
    </row>
    <row r="116" spans="2:13" ht="43.15" customHeight="1" x14ac:dyDescent="0.2">
      <c r="B116" s="110" t="s">
        <v>8</v>
      </c>
      <c r="C116" s="113" t="s">
        <v>7</v>
      </c>
      <c r="D116" s="114"/>
      <c r="E116" s="114"/>
      <c r="F116" s="114"/>
      <c r="G116" s="114"/>
      <c r="H116" s="114"/>
      <c r="I116" s="114"/>
      <c r="J116" s="114"/>
      <c r="K116" s="114"/>
      <c r="L116" s="114"/>
      <c r="M116" s="115"/>
    </row>
    <row r="117" spans="2:13" ht="63" x14ac:dyDescent="0.2">
      <c r="B117" s="111"/>
      <c r="C117" s="9" t="s">
        <v>6</v>
      </c>
      <c r="D117" s="77">
        <v>0</v>
      </c>
      <c r="E117" s="77">
        <v>0</v>
      </c>
      <c r="F117" s="77">
        <v>0</v>
      </c>
      <c r="G117" s="77">
        <v>0</v>
      </c>
      <c r="H117" s="77">
        <v>0</v>
      </c>
      <c r="I117" s="77">
        <v>160.16</v>
      </c>
      <c r="J117" s="79">
        <v>0</v>
      </c>
      <c r="K117" s="77">
        <v>0</v>
      </c>
      <c r="L117" s="77">
        <v>0</v>
      </c>
      <c r="M117" s="77">
        <v>0</v>
      </c>
    </row>
    <row r="118" spans="2:13" x14ac:dyDescent="0.2">
      <c r="B118" s="112"/>
      <c r="C118" s="9" t="s">
        <v>0</v>
      </c>
      <c r="D118" s="39">
        <v>5</v>
      </c>
      <c r="E118" s="39">
        <v>5</v>
      </c>
      <c r="F118" s="39">
        <v>5</v>
      </c>
      <c r="G118" s="39">
        <v>5</v>
      </c>
      <c r="H118" s="39">
        <v>5</v>
      </c>
      <c r="I118" s="39">
        <v>0</v>
      </c>
      <c r="J118" s="48">
        <v>5</v>
      </c>
      <c r="K118" s="39">
        <v>5</v>
      </c>
      <c r="L118" s="39">
        <v>5</v>
      </c>
      <c r="M118" s="39">
        <v>5</v>
      </c>
    </row>
    <row r="119" spans="2:13" ht="45" customHeight="1" x14ac:dyDescent="0.2">
      <c r="B119" s="8"/>
      <c r="C119" s="7" t="s">
        <v>134</v>
      </c>
      <c r="D119" s="39">
        <f t="shared" ref="D119:M119" si="12">D118+D115</f>
        <v>10</v>
      </c>
      <c r="E119" s="39">
        <f t="shared" si="12"/>
        <v>10</v>
      </c>
      <c r="F119" s="39">
        <f t="shared" si="12"/>
        <v>10</v>
      </c>
      <c r="G119" s="39">
        <f t="shared" si="12"/>
        <v>10</v>
      </c>
      <c r="H119" s="39">
        <f t="shared" si="12"/>
        <v>10</v>
      </c>
      <c r="I119" s="39">
        <f t="shared" si="12"/>
        <v>5</v>
      </c>
      <c r="J119" s="48">
        <f t="shared" si="12"/>
        <v>10</v>
      </c>
      <c r="K119" s="39">
        <f t="shared" si="12"/>
        <v>10</v>
      </c>
      <c r="L119" s="39">
        <f t="shared" si="12"/>
        <v>10</v>
      </c>
      <c r="M119" s="39">
        <f t="shared" si="12"/>
        <v>10</v>
      </c>
    </row>
    <row r="120" spans="2:13" ht="45" customHeight="1" x14ac:dyDescent="0.2">
      <c r="B120" s="116" t="s">
        <v>135</v>
      </c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8"/>
    </row>
    <row r="121" spans="2:13" ht="43.15" customHeight="1" x14ac:dyDescent="0.2">
      <c r="B121" s="110" t="s">
        <v>5</v>
      </c>
      <c r="C121" s="113" t="s">
        <v>4</v>
      </c>
      <c r="D121" s="114"/>
      <c r="E121" s="114"/>
      <c r="F121" s="114"/>
      <c r="G121" s="114"/>
      <c r="H121" s="114"/>
      <c r="I121" s="114"/>
      <c r="J121" s="114"/>
      <c r="K121" s="114"/>
      <c r="L121" s="114"/>
      <c r="M121" s="115"/>
    </row>
    <row r="122" spans="2:13" ht="83.45" customHeight="1" x14ac:dyDescent="0.2">
      <c r="B122" s="111"/>
      <c r="C122" s="9" t="s">
        <v>136</v>
      </c>
      <c r="D122" s="64">
        <v>13005</v>
      </c>
      <c r="E122" s="64">
        <v>284.10000000000002</v>
      </c>
      <c r="F122" s="64">
        <v>1431.02</v>
      </c>
      <c r="G122" s="41">
        <v>112340.09</v>
      </c>
      <c r="H122" s="41">
        <v>37228.269999999997</v>
      </c>
      <c r="I122" s="64">
        <v>13550.25</v>
      </c>
      <c r="J122" s="42">
        <v>997.09</v>
      </c>
      <c r="K122" s="65">
        <v>308602.23</v>
      </c>
      <c r="L122" s="64">
        <v>15892.9</v>
      </c>
      <c r="M122" s="64">
        <v>17890.349999999999</v>
      </c>
    </row>
    <row r="123" spans="2:13" ht="179.45" customHeight="1" x14ac:dyDescent="0.2">
      <c r="B123" s="111"/>
      <c r="C123" s="13" t="s">
        <v>137</v>
      </c>
      <c r="D123" s="65">
        <v>14385</v>
      </c>
      <c r="E123" s="65">
        <v>1653.3</v>
      </c>
      <c r="F123" s="65">
        <v>4227.76</v>
      </c>
      <c r="G123" s="50">
        <v>161418.6</v>
      </c>
      <c r="H123" s="50">
        <v>47839.57</v>
      </c>
      <c r="I123" s="65">
        <v>29224.94</v>
      </c>
      <c r="J123" s="42">
        <v>997.09</v>
      </c>
      <c r="K123" s="64">
        <v>326761.92</v>
      </c>
      <c r="L123" s="65">
        <v>18986.68</v>
      </c>
      <c r="M123" s="42">
        <v>19855.47</v>
      </c>
    </row>
    <row r="124" spans="2:13" x14ac:dyDescent="0.2">
      <c r="B124" s="111"/>
      <c r="C124" s="9" t="s">
        <v>2</v>
      </c>
      <c r="D124" s="47">
        <f>D122/D123</f>
        <v>0.90406673618352451</v>
      </c>
      <c r="E124" s="47">
        <f t="shared" ref="E124:M124" si="13">E122/E123</f>
        <v>0.17183814189802216</v>
      </c>
      <c r="F124" s="47">
        <f t="shared" si="13"/>
        <v>0.33848184381327223</v>
      </c>
      <c r="G124" s="47">
        <f t="shared" si="13"/>
        <v>0.69595505102881572</v>
      </c>
      <c r="H124" s="47">
        <f t="shared" si="13"/>
        <v>0.77818989593760979</v>
      </c>
      <c r="I124" s="47">
        <f t="shared" si="13"/>
        <v>0.46365364650876961</v>
      </c>
      <c r="J124" s="47">
        <f t="shared" si="13"/>
        <v>1</v>
      </c>
      <c r="K124" s="47">
        <f t="shared" si="13"/>
        <v>0.9444253173686824</v>
      </c>
      <c r="L124" s="47">
        <f t="shared" si="13"/>
        <v>0.83705524083199379</v>
      </c>
      <c r="M124" s="47">
        <f t="shared" si="13"/>
        <v>0.90102878451127055</v>
      </c>
    </row>
    <row r="125" spans="2:13" x14ac:dyDescent="0.2">
      <c r="B125" s="112"/>
      <c r="C125" s="9" t="s">
        <v>0</v>
      </c>
      <c r="D125" s="48">
        <v>5</v>
      </c>
      <c r="E125" s="48">
        <v>0</v>
      </c>
      <c r="F125" s="48">
        <v>3</v>
      </c>
      <c r="G125" s="48">
        <v>5</v>
      </c>
      <c r="H125" s="48">
        <v>5</v>
      </c>
      <c r="I125" s="48">
        <v>3</v>
      </c>
      <c r="J125" s="48">
        <v>5</v>
      </c>
      <c r="K125" s="48">
        <v>5</v>
      </c>
      <c r="L125" s="48">
        <v>5</v>
      </c>
      <c r="M125" s="48">
        <v>5</v>
      </c>
    </row>
    <row r="126" spans="2:13" ht="66.599999999999994" customHeight="1" x14ac:dyDescent="0.2">
      <c r="B126" s="110" t="s">
        <v>3</v>
      </c>
      <c r="C126" s="107" t="s">
        <v>138</v>
      </c>
      <c r="D126" s="108"/>
      <c r="E126" s="108"/>
      <c r="F126" s="108"/>
      <c r="G126" s="108"/>
      <c r="H126" s="108"/>
      <c r="I126" s="108"/>
      <c r="J126" s="108"/>
      <c r="K126" s="108"/>
      <c r="L126" s="108"/>
      <c r="M126" s="109"/>
    </row>
    <row r="127" spans="2:13" ht="110.25" x14ac:dyDescent="0.2">
      <c r="B127" s="111"/>
      <c r="C127" s="13" t="s">
        <v>139</v>
      </c>
      <c r="D127" s="64">
        <v>13005</v>
      </c>
      <c r="E127" s="64">
        <v>210.9</v>
      </c>
      <c r="F127" s="64">
        <f>1076.72</f>
        <v>1076.72</v>
      </c>
      <c r="G127" s="41">
        <v>65603.69</v>
      </c>
      <c r="H127" s="41">
        <v>5328.64</v>
      </c>
      <c r="I127" s="64">
        <v>2851.38</v>
      </c>
      <c r="J127" s="64">
        <v>838</v>
      </c>
      <c r="K127" s="64">
        <v>83807.89</v>
      </c>
      <c r="L127" s="64">
        <v>4760.62</v>
      </c>
      <c r="M127" s="64">
        <v>612.36</v>
      </c>
    </row>
    <row r="128" spans="2:13" ht="173.25" x14ac:dyDescent="0.2">
      <c r="B128" s="111"/>
      <c r="C128" s="13" t="s">
        <v>140</v>
      </c>
      <c r="D128" s="65">
        <v>14385</v>
      </c>
      <c r="E128" s="65">
        <v>1937.4</v>
      </c>
      <c r="F128" s="65">
        <f>1431.02</f>
        <v>1431.02</v>
      </c>
      <c r="G128" s="50">
        <v>161418.6</v>
      </c>
      <c r="H128" s="50">
        <v>13597.17</v>
      </c>
      <c r="I128" s="69">
        <v>10669.85</v>
      </c>
      <c r="J128" s="65">
        <v>997.09</v>
      </c>
      <c r="K128" s="65">
        <v>308602.23</v>
      </c>
      <c r="L128" s="65">
        <v>14358.19</v>
      </c>
      <c r="M128" s="65">
        <v>1136.1500000000001</v>
      </c>
    </row>
    <row r="129" spans="2:13" x14ac:dyDescent="0.2">
      <c r="B129" s="111"/>
      <c r="C129" s="13" t="s">
        <v>2</v>
      </c>
      <c r="D129" s="47">
        <f t="shared" ref="D129:M129" si="14">D127/D128</f>
        <v>0.90406673618352451</v>
      </c>
      <c r="E129" s="47">
        <f t="shared" si="14"/>
        <v>0.10885723134097243</v>
      </c>
      <c r="F129" s="47">
        <f t="shared" si="14"/>
        <v>0.75241436178390242</v>
      </c>
      <c r="G129" s="47">
        <f t="shared" si="14"/>
        <v>0.40641964432847266</v>
      </c>
      <c r="H129" s="47">
        <f t="shared" si="14"/>
        <v>0.39189331309382763</v>
      </c>
      <c r="I129" s="47">
        <f t="shared" si="14"/>
        <v>0.26723712142157574</v>
      </c>
      <c r="J129" s="47">
        <f t="shared" si="14"/>
        <v>0.84044569697820659</v>
      </c>
      <c r="K129" s="47">
        <f t="shared" si="14"/>
        <v>0.27157253529891862</v>
      </c>
      <c r="L129" s="47">
        <f t="shared" si="14"/>
        <v>0.33156129010690066</v>
      </c>
      <c r="M129" s="47">
        <f t="shared" si="14"/>
        <v>0.53897812788804289</v>
      </c>
    </row>
    <row r="130" spans="2:13" x14ac:dyDescent="0.2">
      <c r="B130" s="112"/>
      <c r="C130" s="13" t="s">
        <v>0</v>
      </c>
      <c r="D130" s="39">
        <v>5</v>
      </c>
      <c r="E130" s="39">
        <v>0</v>
      </c>
      <c r="F130" s="48">
        <v>5</v>
      </c>
      <c r="G130" s="39">
        <v>5</v>
      </c>
      <c r="H130" s="39">
        <v>5</v>
      </c>
      <c r="I130" s="39">
        <v>5</v>
      </c>
      <c r="J130" s="48">
        <v>5</v>
      </c>
      <c r="K130" s="48">
        <v>5</v>
      </c>
      <c r="L130" s="39">
        <v>5</v>
      </c>
      <c r="M130" s="39">
        <v>5</v>
      </c>
    </row>
    <row r="131" spans="2:13" ht="43.15" customHeight="1" x14ac:dyDescent="0.2">
      <c r="B131" s="110" t="s">
        <v>146</v>
      </c>
      <c r="C131" s="113" t="s">
        <v>141</v>
      </c>
      <c r="D131" s="114"/>
      <c r="E131" s="114"/>
      <c r="F131" s="114"/>
      <c r="G131" s="114"/>
      <c r="H131" s="114"/>
      <c r="I131" s="114"/>
      <c r="J131" s="114"/>
      <c r="K131" s="114"/>
      <c r="L131" s="114"/>
      <c r="M131" s="115"/>
    </row>
    <row r="132" spans="2:13" ht="222.75" customHeight="1" x14ac:dyDescent="0.2">
      <c r="B132" s="111"/>
      <c r="C132" s="13" t="s">
        <v>142</v>
      </c>
      <c r="D132" s="41">
        <v>440.47</v>
      </c>
      <c r="E132" s="41">
        <v>551.36</v>
      </c>
      <c r="F132" s="64">
        <v>2345.9899999999998</v>
      </c>
      <c r="G132" s="41">
        <v>2426.75</v>
      </c>
      <c r="H132" s="41">
        <v>19338.12</v>
      </c>
      <c r="I132" s="41">
        <v>4796.0200000000004</v>
      </c>
      <c r="J132" s="64">
        <v>343.23</v>
      </c>
      <c r="K132" s="64">
        <v>1522.09</v>
      </c>
      <c r="L132" s="64">
        <v>2413.3000000000002</v>
      </c>
      <c r="M132" s="41">
        <v>519.86</v>
      </c>
    </row>
    <row r="133" spans="2:13" ht="63" x14ac:dyDescent="0.2">
      <c r="B133" s="111"/>
      <c r="C133" s="9" t="s">
        <v>144</v>
      </c>
      <c r="D133" s="41">
        <v>25.6</v>
      </c>
      <c r="E133" s="41">
        <v>11.99</v>
      </c>
      <c r="F133" s="64">
        <v>17.559999999999999</v>
      </c>
      <c r="G133" s="41">
        <v>36.58</v>
      </c>
      <c r="H133" s="41">
        <v>170.37</v>
      </c>
      <c r="I133" s="41">
        <v>41.7</v>
      </c>
      <c r="J133" s="64">
        <v>13</v>
      </c>
      <c r="K133" s="64">
        <v>32.07</v>
      </c>
      <c r="L133" s="64">
        <v>13</v>
      </c>
      <c r="M133" s="41">
        <v>24.12</v>
      </c>
    </row>
    <row r="134" spans="2:13" ht="154.15" customHeight="1" x14ac:dyDescent="0.2">
      <c r="B134" s="111"/>
      <c r="C134" s="9" t="s">
        <v>143</v>
      </c>
      <c r="D134" s="41">
        <v>30241.94</v>
      </c>
      <c r="E134" s="41">
        <v>30241.94</v>
      </c>
      <c r="F134" s="64">
        <v>30241.94</v>
      </c>
      <c r="G134" s="41">
        <v>30241.94</v>
      </c>
      <c r="H134" s="41">
        <v>30241.94</v>
      </c>
      <c r="I134" s="41">
        <v>30241.94</v>
      </c>
      <c r="J134" s="64">
        <v>30241.94</v>
      </c>
      <c r="K134" s="64">
        <v>4455.25</v>
      </c>
      <c r="L134" s="64">
        <v>4455.25</v>
      </c>
      <c r="M134" s="64">
        <v>4455.25</v>
      </c>
    </row>
    <row r="135" spans="2:13" ht="78.75" x14ac:dyDescent="0.2">
      <c r="B135" s="111"/>
      <c r="C135" s="9" t="s">
        <v>145</v>
      </c>
      <c r="D135" s="41">
        <v>316.8</v>
      </c>
      <c r="E135" s="41">
        <v>316.8</v>
      </c>
      <c r="F135" s="64">
        <v>316.8</v>
      </c>
      <c r="G135" s="41">
        <v>316.8</v>
      </c>
      <c r="H135" s="41">
        <v>316.8</v>
      </c>
      <c r="I135" s="41">
        <v>316.8</v>
      </c>
      <c r="J135" s="64">
        <v>316.8</v>
      </c>
      <c r="K135" s="64">
        <v>69.19</v>
      </c>
      <c r="L135" s="64">
        <v>69.19</v>
      </c>
      <c r="M135" s="41">
        <v>69.19</v>
      </c>
    </row>
    <row r="136" spans="2:13" x14ac:dyDescent="0.2">
      <c r="B136" s="111"/>
      <c r="C136" s="9" t="s">
        <v>2</v>
      </c>
      <c r="D136" s="104">
        <f t="shared" ref="D136:M136" si="15">(D132/D133-D134/D135)/(D134/D135)</f>
        <v>-0.81975970291588429</v>
      </c>
      <c r="E136" s="104">
        <f t="shared" si="15"/>
        <v>-0.51828341578955428</v>
      </c>
      <c r="F136" s="104">
        <f t="shared" si="15"/>
        <v>0.39951375255492128</v>
      </c>
      <c r="G136" s="104">
        <f t="shared" si="15"/>
        <v>-0.30504471394948079</v>
      </c>
      <c r="H136" s="104">
        <f t="shared" si="15"/>
        <v>0.18904051517829637</v>
      </c>
      <c r="I136" s="104">
        <f t="shared" si="15"/>
        <v>0.20481525006653442</v>
      </c>
      <c r="J136" s="104">
        <f t="shared" si="15"/>
        <v>-0.72342213902537089</v>
      </c>
      <c r="K136" s="104">
        <f t="shared" si="15"/>
        <v>-0.26292339891762578</v>
      </c>
      <c r="L136" s="104">
        <f t="shared" si="15"/>
        <v>1.8829639535034293</v>
      </c>
      <c r="M136" s="104">
        <f t="shared" si="15"/>
        <v>-0.66528101128757577</v>
      </c>
    </row>
    <row r="137" spans="2:13" x14ac:dyDescent="0.2">
      <c r="B137" s="112"/>
      <c r="C137" s="9" t="s">
        <v>0</v>
      </c>
      <c r="D137" s="39">
        <v>5</v>
      </c>
      <c r="E137" s="39">
        <v>5</v>
      </c>
      <c r="F137" s="48">
        <v>0</v>
      </c>
      <c r="G137" s="39">
        <v>5</v>
      </c>
      <c r="H137" s="39">
        <v>0</v>
      </c>
      <c r="I137" s="39">
        <v>0</v>
      </c>
      <c r="J137" s="48">
        <v>5</v>
      </c>
      <c r="K137" s="48">
        <v>5</v>
      </c>
      <c r="L137" s="48">
        <v>0</v>
      </c>
      <c r="M137" s="39">
        <v>5</v>
      </c>
    </row>
    <row r="138" spans="2:13" ht="45" customHeight="1" x14ac:dyDescent="0.2">
      <c r="B138" s="8"/>
      <c r="C138" s="7" t="s">
        <v>147</v>
      </c>
      <c r="D138" s="39">
        <f t="shared" ref="D138:M138" si="16">D137+D130+D125</f>
        <v>15</v>
      </c>
      <c r="E138" s="39">
        <f t="shared" si="16"/>
        <v>5</v>
      </c>
      <c r="F138" s="48">
        <f t="shared" si="16"/>
        <v>8</v>
      </c>
      <c r="G138" s="39">
        <f t="shared" si="16"/>
        <v>15</v>
      </c>
      <c r="H138" s="39">
        <f t="shared" si="16"/>
        <v>10</v>
      </c>
      <c r="I138" s="39">
        <f t="shared" si="16"/>
        <v>8</v>
      </c>
      <c r="J138" s="48">
        <f t="shared" si="16"/>
        <v>15</v>
      </c>
      <c r="K138" s="48">
        <f t="shared" si="16"/>
        <v>15</v>
      </c>
      <c r="L138" s="48">
        <f t="shared" si="16"/>
        <v>10</v>
      </c>
      <c r="M138" s="39">
        <f t="shared" si="16"/>
        <v>15</v>
      </c>
    </row>
    <row r="139" spans="2:13" s="4" customFormat="1" ht="56.25" x14ac:dyDescent="0.2">
      <c r="B139" s="6"/>
      <c r="C139" s="5" t="s">
        <v>165</v>
      </c>
      <c r="D139" s="81">
        <f t="shared" ref="D139:M139" si="17">D138+D119+D111+D95+D60+D21</f>
        <v>114.67582417582418</v>
      </c>
      <c r="E139" s="100">
        <f t="shared" si="17"/>
        <v>102.16666666666667</v>
      </c>
      <c r="F139" s="100">
        <f t="shared" si="17"/>
        <v>102.45238095238095</v>
      </c>
      <c r="G139" s="81">
        <f t="shared" si="17"/>
        <v>105.52525252525253</v>
      </c>
      <c r="H139" s="81">
        <f t="shared" si="17"/>
        <v>80.333333333333343</v>
      </c>
      <c r="I139" s="100">
        <f t="shared" si="17"/>
        <v>71.15789473684211</v>
      </c>
      <c r="J139" s="100">
        <f t="shared" si="17"/>
        <v>83.333333333333343</v>
      </c>
      <c r="K139" s="81">
        <f t="shared" si="17"/>
        <v>82.230769230769226</v>
      </c>
      <c r="L139" s="100">
        <f t="shared" si="17"/>
        <v>78.615384615384613</v>
      </c>
      <c r="M139" s="100">
        <f t="shared" si="17"/>
        <v>84.6875</v>
      </c>
    </row>
    <row r="140" spans="2:13" ht="31.5" x14ac:dyDescent="0.2">
      <c r="B140" s="17"/>
      <c r="C140" s="18" t="s">
        <v>163</v>
      </c>
      <c r="D140" s="17">
        <v>1.1499999999999999</v>
      </c>
      <c r="E140" s="17">
        <v>1.1499999999999999</v>
      </c>
      <c r="F140" s="17">
        <v>1.1499999999999999</v>
      </c>
      <c r="G140" s="17">
        <v>1.05</v>
      </c>
      <c r="H140" s="17">
        <v>1.05</v>
      </c>
      <c r="I140" s="17">
        <v>1.05</v>
      </c>
      <c r="J140" s="17">
        <v>1.05</v>
      </c>
      <c r="K140" s="17">
        <v>1</v>
      </c>
      <c r="L140" s="17">
        <v>1</v>
      </c>
      <c r="M140" s="17">
        <v>1</v>
      </c>
    </row>
    <row r="141" spans="2:13" ht="31.5" x14ac:dyDescent="0.2">
      <c r="B141" s="17"/>
      <c r="C141" s="18" t="s">
        <v>164</v>
      </c>
      <c r="D141" s="105">
        <f t="shared" ref="D141:M141" si="18">D139*D140</f>
        <v>131.8771978021978</v>
      </c>
      <c r="E141" s="105">
        <f t="shared" si="18"/>
        <v>117.49166666666666</v>
      </c>
      <c r="F141" s="105">
        <f t="shared" si="18"/>
        <v>117.82023809523808</v>
      </c>
      <c r="G141" s="105">
        <f t="shared" si="18"/>
        <v>110.80151515151516</v>
      </c>
      <c r="H141" s="105">
        <f t="shared" si="18"/>
        <v>84.350000000000009</v>
      </c>
      <c r="I141" s="105">
        <f t="shared" si="18"/>
        <v>74.715789473684225</v>
      </c>
      <c r="J141" s="105">
        <f t="shared" si="18"/>
        <v>87.500000000000014</v>
      </c>
      <c r="K141" s="105">
        <f t="shared" si="18"/>
        <v>82.230769230769226</v>
      </c>
      <c r="L141" s="105">
        <f t="shared" si="18"/>
        <v>78.615384615384613</v>
      </c>
      <c r="M141" s="105">
        <f t="shared" si="18"/>
        <v>84.6875</v>
      </c>
    </row>
    <row r="142" spans="2:13" x14ac:dyDescent="0.2">
      <c r="G142" s="3"/>
      <c r="L142" s="3"/>
    </row>
    <row r="145" spans="12:12" x14ac:dyDescent="0.2">
      <c r="L145" s="3"/>
    </row>
  </sheetData>
  <customSheetViews>
    <customSheetView guid="{DEEBEC44-E70F-4336-96C6-9B7CBAE0F530}" scale="80" showPageBreaks="1" printArea="1" hiddenColumns="1" view="pageBreakPreview" topLeftCell="B1">
      <selection activeCell="E145" sqref="E145"/>
      <rowBreaks count="8" manualBreakCount="8">
        <brk id="17" min="1" max="12" man="1"/>
        <brk id="27" min="1" max="12" man="1"/>
        <brk id="47" min="1" max="12" man="1"/>
        <brk id="60" min="1" max="12" man="1"/>
        <brk id="72" min="1" max="12" man="1"/>
        <brk id="87" min="1" max="12" man="1"/>
        <brk id="99" min="1" max="12" man="1"/>
        <brk id="111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"/>
      <headerFooter>
        <oddFooter>&amp;R&amp;"Times New Roman,обычный"&amp;12&amp;P</oddFooter>
      </headerFooter>
    </customSheetView>
    <customSheetView guid="{5220E8A5-06E0-4684-AC14-F50C5A958EB9}" scale="80" showPageBreaks="1" printArea="1" hiddenColumns="1" view="pageBreakPreview" topLeftCell="B1">
      <pane xSplit="2" ySplit="7" topLeftCell="D118" activePane="bottomRight" state="frozen"/>
      <selection pane="bottomRight" activeCell="M144" sqref="M144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2"/>
    </customSheetView>
    <customSheetView guid="{93DAE15D-5AB5-4A8F-B7B6-622C190FF562}" scale="80" showPageBreaks="1" printArea="1" hiddenColumns="1" view="pageBreakPreview" topLeftCell="B94">
      <selection activeCell="G105" sqref="G105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3"/>
    </customSheetView>
    <customSheetView guid="{91725105-6813-4743-906F-2F079BE37104}" scale="80" showPageBreaks="1" printArea="1" hiddenColumns="1" view="pageBreakPreview" topLeftCell="B94">
      <selection activeCell="J1" sqref="J1:J1048576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4"/>
    </customSheetView>
    <customSheetView guid="{8C812597-ECE5-42DC-99FF-99B6BEA25BF4}" scale="80" showPageBreaks="1" printArea="1" hiddenColumns="1" view="pageBreakPreview" topLeftCell="B133">
      <selection activeCell="L146" sqref="L146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5"/>
    </customSheetView>
    <customSheetView guid="{903374AF-E8D7-4191-9CE7-B0B71AE68B41}" scale="80" showPageBreaks="1" printArea="1" hiddenColumns="1" view="pageBreakPreview" topLeftCell="B58">
      <selection activeCell="E95" sqref="E95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6"/>
    </customSheetView>
    <customSheetView guid="{0DE9F4A8-FDB5-4305-B1EF-C452A0DD9EC5}" scale="80" showPageBreaks="1" printArea="1" hiddenColumns="1" view="pageBreakPreview" topLeftCell="B37">
      <selection activeCell="H40" sqref="H40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7"/>
    </customSheetView>
    <customSheetView guid="{5FED9768-4FC5-4CE6-B17D-562AC1A239DD}" scale="80" showPageBreaks="1" printArea="1" hiddenColumns="1" view="pageBreakPreview" topLeftCell="B112">
      <selection activeCell="I119" sqref="I119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8"/>
    </customSheetView>
    <customSheetView guid="{7EDE2257-86B0-4F19-A3FD-9F9F96AE97CC}" scale="80" showPageBreaks="1" printArea="1" hiddenColumns="1" view="pageBreakPreview" topLeftCell="B4">
      <pane xSplit="2" ySplit="1" topLeftCell="D35" activePane="bottomRight" state="frozen"/>
      <selection pane="bottomRight" activeCell="C100" sqref="C100:M100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9"/>
    </customSheetView>
    <customSheetView guid="{47889950-1476-43FB-96B2-E20FF0535EE6}" scale="80" showPageBreaks="1" printArea="1" hiddenColumns="1" view="pageBreakPreview" topLeftCell="B19">
      <selection activeCell="D24" sqref="D24:D27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0"/>
    </customSheetView>
    <customSheetView guid="{8D69FC79-A59C-4BCA-9394-DF4079B4A0AE}" scale="80" showPageBreaks="1" printArea="1" hiddenColumns="1" view="pageBreakPreview" topLeftCell="B1">
      <pane ySplit="4" topLeftCell="A138" activePane="bottomLeft" state="frozen"/>
      <selection pane="bottomLeft" activeCell="H139" sqref="H139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1"/>
    </customSheetView>
    <customSheetView guid="{BC66424F-7557-41CC-91E7-CE47C12932B4}" scale="80" showPageBreaks="1" printArea="1" hiddenColumns="1" view="pageBreakPreview" topLeftCell="B124">
      <selection activeCell="K128" sqref="K128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2"/>
    </customSheetView>
    <customSheetView guid="{AC992A35-0F1D-49F8-B18D-056172A147FF}" scale="80" showPageBreaks="1" printArea="1" hiddenColumns="1" view="pageBreakPreview" topLeftCell="B1">
      <pane xSplit="2" ySplit="4" topLeftCell="D44" activePane="bottomRight" state="frozen"/>
      <selection pane="bottomRight" activeCell="I105" sqref="I105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3"/>
    </customSheetView>
    <customSheetView guid="{9380B4D5-3D30-47C3-B3A4-FD838485764A}" showPageBreaks="1" printArea="1" hiddenColumns="1" view="pageBreakPreview" topLeftCell="B1">
      <selection activeCell="J1" sqref="J1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4"/>
    </customSheetView>
    <customSheetView guid="{5E382737-190D-413F-8B00-6E0774A78621}" scale="80" showPageBreaks="1" printArea="1" hiddenColumns="1" view="pageBreakPreview" topLeftCell="B118">
      <selection activeCell="O125" sqref="O125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5"/>
    </customSheetView>
    <customSheetView guid="{05FBBA01-CF9B-4970-8163-8D059FAABF92}" scale="80" showPageBreaks="1" printArea="1" hiddenColumns="1" view="pageBreakPreview" topLeftCell="B133">
      <selection activeCell="M139" sqref="M139"/>
      <rowBreaks count="8" manualBreakCount="8">
        <brk id="17" min="1" max="12" man="1"/>
        <brk id="27" min="1" max="12" man="1"/>
        <brk id="47" min="1" max="12" man="1"/>
        <brk id="60" min="1" max="12" man="1"/>
        <brk id="72" min="1" max="12" man="1"/>
        <brk id="87" min="1" max="12" man="1"/>
        <brk id="99" min="1" max="12" man="1"/>
        <brk id="111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6"/>
      <headerFooter>
        <oddFooter>&amp;R&amp;"Times New Roman,обычный"&amp;12&amp;P</oddFooter>
      </headerFooter>
    </customSheetView>
  </customSheetViews>
  <mergeCells count="68">
    <mergeCell ref="B19:B21"/>
    <mergeCell ref="C18:M18"/>
    <mergeCell ref="C15:M15"/>
    <mergeCell ref="B15:B17"/>
    <mergeCell ref="C43:M43"/>
    <mergeCell ref="B43:B47"/>
    <mergeCell ref="C33:M33"/>
    <mergeCell ref="B33:B37"/>
    <mergeCell ref="B22:M22"/>
    <mergeCell ref="C38:M38"/>
    <mergeCell ref="C28:M28"/>
    <mergeCell ref="B23:B27"/>
    <mergeCell ref="B38:B42"/>
    <mergeCell ref="C23:M23"/>
    <mergeCell ref="B28:B32"/>
    <mergeCell ref="B108:B110"/>
    <mergeCell ref="B121:B125"/>
    <mergeCell ref="C121:M121"/>
    <mergeCell ref="B131:B137"/>
    <mergeCell ref="C131:M131"/>
    <mergeCell ref="B113:B115"/>
    <mergeCell ref="C113:M113"/>
    <mergeCell ref="B116:B118"/>
    <mergeCell ref="C116:M116"/>
    <mergeCell ref="B112:M112"/>
    <mergeCell ref="B120:M120"/>
    <mergeCell ref="B126:B130"/>
    <mergeCell ref="C126:M126"/>
    <mergeCell ref="C108:M108"/>
    <mergeCell ref="D5:J5"/>
    <mergeCell ref="K5:M5"/>
    <mergeCell ref="B4:C4"/>
    <mergeCell ref="B3:M3"/>
    <mergeCell ref="C12:M12"/>
    <mergeCell ref="C7:M7"/>
    <mergeCell ref="B12:B14"/>
    <mergeCell ref="B7:B11"/>
    <mergeCell ref="B6:M6"/>
    <mergeCell ref="C103:M103"/>
    <mergeCell ref="C88:M88"/>
    <mergeCell ref="B88:B90"/>
    <mergeCell ref="B70:B72"/>
    <mergeCell ref="B67:B69"/>
    <mergeCell ref="B103:B107"/>
    <mergeCell ref="B100:B102"/>
    <mergeCell ref="C97:M97"/>
    <mergeCell ref="C70:M70"/>
    <mergeCell ref="C73:M73"/>
    <mergeCell ref="B73:B77"/>
    <mergeCell ref="C78:M78"/>
    <mergeCell ref="B78:B82"/>
    <mergeCell ref="C83:M83"/>
    <mergeCell ref="B83:B87"/>
    <mergeCell ref="C91:M91"/>
    <mergeCell ref="C57:M57"/>
    <mergeCell ref="B57:B59"/>
    <mergeCell ref="C100:M100"/>
    <mergeCell ref="C48:M48"/>
    <mergeCell ref="B61:M61"/>
    <mergeCell ref="B96:M96"/>
    <mergeCell ref="C67:M67"/>
    <mergeCell ref="B48:B51"/>
    <mergeCell ref="C52:M52"/>
    <mergeCell ref="B52:B56"/>
    <mergeCell ref="C62:M62"/>
    <mergeCell ref="B62:B66"/>
    <mergeCell ref="B91:B94"/>
    <mergeCell ref="B97:B99"/>
  </mergeCells>
  <printOptions horizontalCentered="1"/>
  <pageMargins left="0.31496062992125984" right="0.31496062992125984" top="0.35433070866141736" bottom="0.15748031496062992" header="0.31496062992125984" footer="0.31496062992125984"/>
  <pageSetup paperSize="9" scale="75" fitToHeight="4" orientation="landscape" r:id="rId17"/>
  <headerFooter>
    <oddFooter>&amp;R&amp;"Times New Roman,обычный"&amp;12&amp;P</oddFooter>
  </headerFooter>
  <rowBreaks count="8" manualBreakCount="8">
    <brk id="17" min="1" max="12" man="1"/>
    <brk id="27" min="1" max="12" man="1"/>
    <brk id="47" min="1" max="12" man="1"/>
    <brk id="60" min="1" max="12" man="1"/>
    <brk id="72" min="1" max="12" man="1"/>
    <brk id="87" min="1" max="12" man="1"/>
    <brk id="99" min="1" max="12" man="1"/>
    <brk id="111" min="1" max="12" man="1"/>
  </rowBreaks>
  <legacyDrawing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расчет показателей</vt:lpstr>
      <vt:lpstr>'расчет показателей'!Заголовки_для_печати</vt:lpstr>
      <vt:lpstr>'расчет показателей'!Область_печати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Кириллова О.Н.</dc:creator>
  <cp:lastModifiedBy>Kologrivova</cp:lastModifiedBy>
  <cp:lastPrinted>2021-06-28T11:13:15Z</cp:lastPrinted>
  <dcterms:created xsi:type="dcterms:W3CDTF">2020-07-17T08:21:48Z</dcterms:created>
  <dcterms:modified xsi:type="dcterms:W3CDTF">2021-07-02T06:55:42Z</dcterms:modified>
</cp:coreProperties>
</file>