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6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1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2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4 квартал 2025\сессия декабрь\ПОПРАВКА\Решение_приложения\"/>
    </mc:Choice>
  </mc:AlternateContent>
  <bookViews>
    <workbookView xWindow="-15" yWindow="1365" windowWidth="27270" windowHeight="11325"/>
  </bookViews>
  <sheets>
    <sheet name="Приложение 1" sheetId="1" r:id="rId1"/>
  </sheets>
  <definedNames>
    <definedName name="Z_40DDF11F_744A_43A0_94EB_1562E9686A06_.wvu.PrintArea" localSheetId="0" hidden="1">'Приложение 1'!$A$1:$D$56</definedName>
    <definedName name="Z_9ACEDEBF_1F7A_4BA2_9E8E_9E751E4F6B9C_.wvu.PrintArea" localSheetId="0" hidden="1">'Приложение 1'!$A$1:$D$56</definedName>
    <definedName name="Z_C2B321FE_690D_455F_A14F_2D5A4C189120_.wvu.PrintArea" localSheetId="0" hidden="1">'Приложение 1'!$A$1:$D$56</definedName>
    <definedName name="Z_C99A1D1D_8427_4633_80AA_C3639AFC1CB5_.wvu.PrintArea" localSheetId="0" hidden="1">'Приложение 1'!$A$1:$D$56</definedName>
    <definedName name="Z_D895BC5E_4DE7_4E38_A855_204E9DB171C1_.wvu.PrintArea" localSheetId="0" hidden="1">'Приложение 1'!$A$1:$D$56</definedName>
    <definedName name="Z_DC889B8B_619D_493F_8B6D_5FF7A265FB20_.wvu.PrintArea" localSheetId="0" hidden="1">'Приложение 1'!$A$1:$D$56</definedName>
    <definedName name="_xlnm.Print_Area" localSheetId="0">'Приложение 1'!$A$1:$D$56</definedName>
  </definedNames>
  <calcPr calcId="152511"/>
  <customWorkbookViews>
    <customWorkbookView name="chikarev - Личное представление" guid="{DC889B8B-619D-493F-8B6D-5FF7A265FB20}" mergeInterval="0" personalView="1" xWindow="-1" yWindow="91" windowWidth="1818" windowHeight="755" activeSheetId="1"/>
    <customWorkbookView name="smart - Личное представление" guid="{D895BC5E-4DE7-4E38-A855-204E9DB171C1}" mergeInterval="0" personalView="1" maximized="1" xWindow="-8" yWindow="-8" windowWidth="1936" windowHeight="1056" activeSheetId="1"/>
    <customWorkbookView name="Шурыгина С.В. - Личное представление" guid="{C99A1D1D-8427-4633-80AA-C3639AFC1CB5}" mergeInterval="0" personalView="1" maximized="1" xWindow="1" yWindow="1" windowWidth="1916" windowHeight="802" activeSheetId="1"/>
    <customWorkbookView name="Парфененко А.В. - Личное представление" guid="{40DDF11F-744A-43A0-94EB-1562E9686A06}" mergeInterval="0" personalView="1" maximized="1" xWindow="-8" yWindow="-8" windowWidth="1936" windowHeight="1056" activeSheetId="1"/>
    <customWorkbookView name="Чумакова С.А. - Личное представление" guid="{C2B321FE-690D-455F-A14F-2D5A4C189120}" mergeInterval="0" personalView="1" maximized="1" xWindow="1" yWindow="1" windowWidth="1920" windowHeight="850" activeSheetId="1"/>
    <customWorkbookView name="Кириллова О.Н. - Личное представление" guid="{9ACEDEBF-1F7A-4BA2-9E8E-9E751E4F6B9C}" mergeInterval="0" personalView="1" maximized="1" xWindow="1911" yWindow="-9" windowWidth="1938" windowHeight="109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5" i="1" l="1"/>
  <c r="C15" i="1"/>
  <c r="D12" i="1" l="1"/>
  <c r="D13" i="1"/>
  <c r="D14" i="1"/>
  <c r="C11" i="1"/>
  <c r="B11" i="1"/>
  <c r="D11" i="1" l="1"/>
  <c r="E26" i="1" s="1"/>
  <c r="C26" i="1"/>
</calcChain>
</file>

<file path=xl/sharedStrings.xml><?xml version="1.0" encoding="utf-8"?>
<sst xmlns="http://schemas.openxmlformats.org/spreadsheetml/2006/main" count="28" uniqueCount="28">
  <si>
    <t>Наименование</t>
  </si>
  <si>
    <t xml:space="preserve">Утверждено </t>
  </si>
  <si>
    <t>Изменение</t>
  </si>
  <si>
    <t>Утверждено 
с учетом изменений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</si>
  <si>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</si>
  <si>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</si>
  <si>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</si>
  <si>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</si>
  <si>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</si>
  <si>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</si>
  <si>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</si>
  <si>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</si>
  <si>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</si>
  <si>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</si>
  <si>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</si>
  <si>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</si>
  <si>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</si>
  <si>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</si>
  <si>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</si>
  <si>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</si>
  <si>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</si>
  <si>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                   «Приложение 1</t>
  </si>
  <si>
    <t xml:space="preserve">                   к Решению Думы ЗАТО Северск</t>
  </si>
  <si>
    <r>
      <t xml:space="preserve">                   от  </t>
    </r>
    <r>
      <rPr>
        <u/>
        <sz val="12"/>
        <color theme="1"/>
        <rFont val="Times New Roman"/>
        <family val="1"/>
        <charset val="204"/>
      </rPr>
      <t>24.12.2024</t>
    </r>
    <r>
      <rPr>
        <sz val="12"/>
        <color theme="1"/>
        <rFont val="Times New Roman"/>
        <family val="1"/>
        <charset val="204"/>
      </rPr>
      <t xml:space="preserve">  №  </t>
    </r>
    <r>
      <rPr>
        <u/>
        <sz val="12"/>
        <color theme="1"/>
        <rFont val="Times New Roman"/>
        <family val="1"/>
        <charset val="204"/>
      </rPr>
      <t>54/1</t>
    </r>
  </si>
  <si>
    <t>Основные параметры бюджета ЗАТО Северск на 2025 год</t>
  </si>
  <si>
    <t>-166 176,89;</t>
  </si>
  <si>
    <t>Кириллова Ольга Николаевна</t>
  </si>
  <si>
    <t>77 38 60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</si>
</sst>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u/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3" fillId="0" borderId="0" xfId="1" applyFont="1" applyAlignment="1"/>
    <xf numFmtId="0" fontId="4" fillId="0" borderId="0" xfId="2"/>
    <xf numFmtId="0" fontId="3" fillId="0" borderId="0" xfId="1" applyFont="1" applyAlignment="1">
      <alignment horizontal="left"/>
    </xf>
    <xf numFmtId="0" fontId="3" fillId="0" borderId="1" xfId="2" applyFont="1" applyBorder="1" applyAlignment="1">
      <alignment horizontal="center" vertical="center" wrapText="1"/>
    </xf>
    <xf numFmtId="49" fontId="3" fillId="0" borderId="1" xfId="2" applyNumberFormat="1" applyFont="1" applyBorder="1" applyAlignment="1">
      <alignment horizontal="center" vertical="center"/>
    </xf>
    <xf numFmtId="49" fontId="3" fillId="0" borderId="1" xfId="2" applyNumberFormat="1" applyFont="1" applyBorder="1" applyAlignment="1">
      <alignment horizontal="center" vertical="center" wrapText="1"/>
    </xf>
    <xf numFmtId="0" fontId="4" fillId="0" borderId="0" xfId="3"/>
    <xf numFmtId="0" fontId="3" fillId="0" borderId="1" xfId="5" applyNumberFormat="1" applyFont="1" applyBorder="1" applyAlignment="1">
      <alignment horizontal="left" vertical="top" wrapText="1"/>
    </xf>
    <xf numFmtId="0" fontId="3" fillId="0" borderId="1" xfId="0" applyNumberFormat="1" applyFont="1" applyBorder="1" applyAlignment="1">
      <alignment horizontal="left" vertical="top" wrapText="1"/>
    </xf>
    <xf numFmtId="0" fontId="5" fillId="0" borderId="0" xfId="2" applyFont="1"/>
    <xf numFmtId="0" fontId="5" fillId="0" borderId="0" xfId="2" applyFont="1" applyAlignment="1">
      <alignment vertical="center"/>
    </xf>
    <xf numFmtId="0" fontId="3" fillId="0" borderId="0" xfId="1" applyFont="1" applyAlignment="1">
      <alignment vertical="center" wrapText="1"/>
    </xf>
    <xf numFmtId="0" fontId="5" fillId="0" borderId="0" xfId="2" applyFont="1" applyAlignment="1">
      <alignment horizontal="left" vertical="center"/>
    </xf>
    <xf numFmtId="0" fontId="5" fillId="0" borderId="1" xfId="4" applyNumberFormat="1" applyFont="1" applyBorder="1" applyAlignment="1">
      <alignment horizontal="left" vertical="top" wrapText="1"/>
    </xf>
    <xf numFmtId="4" fontId="4" fillId="0" borderId="0" xfId="2" applyNumberFormat="1"/>
    <xf numFmtId="0" fontId="6" fillId="2" borderId="0" xfId="0" applyFont="1" applyFill="1" applyAlignment="1">
      <alignment vertical="center"/>
    </xf>
    <xf numFmtId="0" fontId="8" fillId="2" borderId="0" xfId="2" applyFont="1" applyFill="1"/>
    <xf numFmtId="0" fontId="4" fillId="2" borderId="0" xfId="2" applyFill="1"/>
    <xf numFmtId="14" fontId="5" fillId="2" borderId="0" xfId="2" applyNumberFormat="1" applyFont="1" applyFill="1" applyAlignment="1">
      <alignment horizontal="left"/>
    </xf>
    <xf numFmtId="4" fontId="5" fillId="2" borderId="1" xfId="3" applyNumberFormat="1" applyFont="1" applyFill="1" applyBorder="1" applyAlignment="1">
      <alignment horizontal="right"/>
    </xf>
    <xf numFmtId="4" fontId="3" fillId="2" borderId="1" xfId="0" applyNumberFormat="1" applyFont="1" applyFill="1" applyBorder="1" applyAlignment="1">
      <alignment horizontal="right"/>
    </xf>
    <xf numFmtId="4" fontId="4" fillId="0" borderId="0" xfId="3" applyNumberFormat="1"/>
    <xf numFmtId="4" fontId="3" fillId="0" borderId="1" xfId="0" applyNumberFormat="1" applyFont="1" applyBorder="1" applyAlignment="1">
      <alignment horizontal="right"/>
    </xf>
    <xf numFmtId="4" fontId="5" fillId="0" borderId="1" xfId="3" applyNumberFormat="1" applyFont="1" applyBorder="1" applyAlignment="1">
      <alignment horizontal="right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4" xfId="0" applyBorder="1" applyAlignment="1"/>
    <xf numFmtId="0" fontId="3" fillId="0" borderId="0" xfId="1" applyFont="1" applyAlignment="1">
      <alignment horizontal="center"/>
    </xf>
    <xf numFmtId="0" fontId="0" fillId="0" borderId="0" xfId="0" applyAlignment="1"/>
    <xf numFmtId="0" fontId="4" fillId="2" borderId="0" xfId="3" applyFill="1"/>
    <xf numFmtId="4" fontId="3" fillId="2" borderId="1" xfId="0" applyNumberFormat="1" applyFont="1" applyFill="1" applyBorder="1" applyAlignment="1">
      <alignment horizontal="right" vertical="center"/>
    </xf>
    <xf numFmtId="4" fontId="5" fillId="2" borderId="1" xfId="3" quotePrefix="1" applyNumberFormat="1" applyFont="1" applyFill="1" applyBorder="1" applyAlignment="1">
      <alignment horizontal="right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42" Type="http://schemas.openxmlformats.org/officeDocument/2006/relationships/revisionLog" Target="revisionLog11.xml"/><Relationship Id="rId47" Type="http://schemas.openxmlformats.org/officeDocument/2006/relationships/revisionLog" Target="revisionLog1.xml"/><Relationship Id="rId46" Type="http://schemas.openxmlformats.org/officeDocument/2006/relationships/revisionLog" Target="revisionLog5.xml"/><Relationship Id="rId41" Type="http://schemas.openxmlformats.org/officeDocument/2006/relationships/revisionLog" Target="revisionLog111.xml"/><Relationship Id="rId40" Type="http://schemas.openxmlformats.org/officeDocument/2006/relationships/revisionLog" Target="revisionLog1111.xml"/><Relationship Id="rId45" Type="http://schemas.openxmlformats.org/officeDocument/2006/relationships/revisionLog" Target="revisionLog4.xml"/><Relationship Id="rId44" Type="http://schemas.openxmlformats.org/officeDocument/2006/relationships/revisionLog" Target="revisionLog3.xml"/><Relationship Id="rId43" Type="http://schemas.openxmlformats.org/officeDocument/2006/relationships/revisionLog" Target="revisionLog2.xml"/><Relationship Id="rId48" Type="http://schemas.openxmlformats.org/officeDocument/2006/relationships/revisionLog" Target="revisionLog6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307C562F-D412-4166-BEDB-C7A01CBAF5E1}" diskRevisions="1" revisionId="389" version="10">
  <header guid="{CC9575CF-799F-4890-B3BD-7FB2A4C4B939}" dateTime="2025-12-11T15:07:43" maxSheetId="2" userName="Чумакова С.А." r:id="rId40" minRId="304" maxRId="339">
    <sheetIdMap count="1">
      <sheetId val="1"/>
    </sheetIdMap>
  </header>
  <header guid="{000BCFEE-905F-4AA9-A5F3-B2F04573A468}" dateTime="2025-12-11T15:09:11" maxSheetId="2" userName="Чумакова С.А." r:id="rId41" minRId="340">
    <sheetIdMap count="1">
      <sheetId val="1"/>
    </sheetIdMap>
  </header>
  <header guid="{FE7ED932-315B-412E-8AC2-8500EDA7750A}" dateTime="2025-12-11T15:33:37" maxSheetId="2" userName="Чумакова С.А." r:id="rId42" minRId="341" maxRId="362">
    <sheetIdMap count="1">
      <sheetId val="1"/>
    </sheetIdMap>
  </header>
  <header guid="{C8C4ADB4-3B2C-46B9-91A4-1546C0C17F7E}" dateTime="2025-12-11T16:39:29" maxSheetId="2" userName="Парфененко А.В." r:id="rId43" minRId="363" maxRId="370">
    <sheetIdMap count="1">
      <sheetId val="1"/>
    </sheetIdMap>
  </header>
  <header guid="{A3548F5B-339D-41D3-B5FA-C69BEAB473A4}" dateTime="2025-12-11T17:24:54" maxSheetId="2" userName="chikarev" r:id="rId44">
    <sheetIdMap count="1">
      <sheetId val="1"/>
    </sheetIdMap>
  </header>
  <header guid="{0B640F95-9617-4EBD-B1A4-0FB0D2323627}" dateTime="2025-12-12T08:59:05" maxSheetId="2" userName="chikarev" r:id="rId45">
    <sheetIdMap count="1">
      <sheetId val="1"/>
    </sheetIdMap>
  </header>
  <header guid="{60B07983-159B-4DC1-81EF-548EB8FAB8D6}" dateTime="2025-12-12T09:35:38" maxSheetId="2" userName="chikarev" r:id="rId46">
    <sheetIdMap count="1">
      <sheetId val="1"/>
    </sheetIdMap>
  </header>
  <header guid="{A2ED298B-7217-4E2E-9CDE-865DA6BE19A7}" dateTime="2025-12-24T14:27:26" maxSheetId="2" userName="Чумакова С.А." r:id="rId47" minRId="374" maxRId="388">
    <sheetIdMap count="1">
      <sheetId val="1"/>
    </sheetIdMap>
  </header>
  <header guid="{307C562F-D412-4166-BEDB-C7A01CBAF5E1}" dateTime="2025-12-24T16:15:07" maxSheetId="2" userName="Парфененко А.В." r:id="rId48" minRId="389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374" sId="1" odxf="1" dxf="1">
    <oc r="C15">
      <f>SUBTOTAL(9,C$16:C25)</f>
    </oc>
    <nc r="C15">
      <f>SUBTOTAL(9,C$16:C25)</f>
    </nc>
    <odxf>
      <font>
        <b val="0"/>
        <sz val="12"/>
        <name val="Times New Roman"/>
        <scheme val="none"/>
      </font>
    </odxf>
    <ndxf>
      <font>
        <b/>
        <sz val="12"/>
        <name val="Times New Roman"/>
        <scheme val="none"/>
      </font>
    </ndxf>
  </rcc>
  <rcc rId="375" sId="1" odxf="1" dxf="1">
    <oc r="D15">
      <f>SUBTOTAL(9,D$16:D25)</f>
    </oc>
    <nc r="D15">
      <f>SUBTOTAL(9,D$16:D25)</f>
    </nc>
    <odxf>
      <font>
        <b val="0"/>
        <sz val="12"/>
        <name val="Times New Roman"/>
        <scheme val="none"/>
      </font>
    </odxf>
    <ndxf>
      <font>
        <b/>
        <sz val="12"/>
        <name val="Times New Roman"/>
        <scheme val="none"/>
      </font>
    </ndxf>
  </rcc>
  <rcc rId="376" sId="1" numFmtId="4">
    <oc r="C16">
      <v>1487.56</v>
    </oc>
    <nc r="C16">
      <v>1657.56</v>
    </nc>
  </rcc>
  <rcc rId="377" sId="1" numFmtId="4">
    <oc r="D16">
      <v>522869.58</v>
    </oc>
    <nc r="D16">
      <v>523039.58</v>
    </nc>
  </rcc>
  <rcc rId="378" sId="1" numFmtId="4">
    <oc r="C18">
      <v>-2819.02</v>
    </oc>
    <nc r="C18">
      <v>-2975.02</v>
    </nc>
  </rcc>
  <rcc rId="379" sId="1" numFmtId="4">
    <oc r="D18">
      <v>969105.73</v>
    </oc>
    <nc r="D18">
      <v>968949.73</v>
    </nc>
  </rcc>
  <rcc rId="380" sId="1" numFmtId="4">
    <oc r="C19">
      <v>12659.61</v>
    </oc>
    <nc r="C19">
      <v>12459.61</v>
    </nc>
  </rcc>
  <rcc rId="381" sId="1" numFmtId="4">
    <oc r="D19">
      <v>713463.83</v>
    </oc>
    <nc r="D19">
      <v>713263.83</v>
    </nc>
  </rcc>
  <rcc rId="382" sId="1" numFmtId="4">
    <oc r="C21">
      <v>-601.83000000000004</v>
    </oc>
    <nc r="C21">
      <v>-23822.62</v>
    </nc>
  </rcc>
  <rcc rId="383" sId="1" numFmtId="4">
    <oc r="D21">
      <v>4203887.53</v>
    </oc>
    <nc r="D21">
      <v>4180666.74</v>
    </nc>
  </rcc>
  <rcc rId="384" sId="1" numFmtId="4">
    <oc r="C22">
      <v>1516.47</v>
    </oc>
    <nc r="C22">
      <v>1716.46</v>
    </nc>
  </rcc>
  <rcc rId="385" sId="1" numFmtId="4">
    <oc r="D22">
      <v>667835.63</v>
    </oc>
    <nc r="D22">
      <v>668035.62</v>
    </nc>
  </rcc>
  <rcc rId="386" sId="1" numFmtId="4">
    <oc r="C23">
      <v>14907.27</v>
    </oc>
    <nc r="C23">
      <v>17132.349999999999</v>
    </nc>
  </rcc>
  <rcc rId="387" sId="1" numFmtId="4">
    <oc r="D23">
      <v>173075.71</v>
    </oc>
    <nc r="D23">
      <v>175300.79</v>
    </nc>
  </rcc>
  <rfmt sheetId="1" sqref="C15:D15" start="0" length="2147483647">
    <dxf>
      <font>
        <b val="0"/>
      </font>
    </dxf>
  </rfmt>
  <rfmt sheetId="1" sqref="C11:D14">
    <dxf>
      <fill>
        <patternFill>
          <bgColor rgb="FFFFFF00"/>
        </patternFill>
      </fill>
    </dxf>
  </rfmt>
  <rcc rId="388" sId="1" numFmtId="19">
    <oc r="A56">
      <v>46003</v>
    </oc>
    <nc r="A56">
      <v>46016</v>
    </nc>
  </rcc>
  <rfmt sheetId="1" sqref="C26:D26">
    <dxf>
      <fill>
        <patternFill>
          <bgColor rgb="FFFFFF00"/>
        </patternFill>
      </fill>
    </dxf>
  </rfmt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63" sId="1" numFmtId="4">
    <oc r="B11">
      <v>7644736.5799999991</v>
    </oc>
    <nc r="B11">
      <f>B12+B13+B14</f>
    </nc>
  </rcc>
  <rcc rId="364" sId="1" numFmtId="4">
    <nc r="C12">
      <v>4234.1499999999996</v>
    </nc>
  </rcc>
  <rcc rId="365" sId="1" numFmtId="4">
    <nc r="C14">
      <v>24156.89</v>
    </nc>
  </rcc>
  <rm rId="366" sheetId="1" source="C12" destination="C13" sourceSheetId="1">
    <undo index="1" exp="ref" v="1" dr="C13" r="D13" sId="1"/>
    <undo index="1" exp="ref" v="1" dr="C13" r="C11" sId="1"/>
    <rfmt sheetId="1" sqref="C13" start="0" length="0">
      <dxf>
        <font>
          <sz val="12"/>
          <color auto="1"/>
          <name val="Times New Roman"/>
          <scheme val="none"/>
        </font>
        <numFmt numFmtId="4" formatCode="#,##0.00"/>
        <fill>
          <patternFill patternType="solid">
            <bgColor theme="0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m>
  <rcc rId="367" sId="1">
    <nc r="C11">
      <f>C12+C13+C14</f>
    </nc>
  </rcc>
  <rcc rId="368" sId="1" odxf="1" s="1" dxf="1">
    <oc r="D12">
      <f>B12+C13</f>
    </oc>
    <nc r="D12">
      <f>B12+C12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369" sId="1" odxf="1" s="1" dxf="1">
    <oc r="D13">
      <f>B13+#REF!</f>
    </oc>
    <nc r="D13">
      <f>B13+C13</f>
    </nc>
    <ndxf>
      <font>
        <sz val="12"/>
        <color theme="1"/>
        <name val="Times New Roman"/>
        <scheme val="none"/>
      </font>
    </ndxf>
  </rcc>
  <rcc rId="370" sId="1" odxf="1" s="1" dxf="1">
    <oc r="D14">
      <f>B14+C14</f>
    </oc>
    <nc r="D14">
      <f>B14+C14</f>
    </nc>
    <ndxf>
      <font>
        <sz val="12"/>
        <color theme="1"/>
        <name val="Times New Roman"/>
        <scheme val="none"/>
      </font>
    </ndxf>
  </rcc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DC889B8B_619D_493F_8B6D_5FF7A265FB20_.wvu.PrintArea" hidden="1" oldHidden="1">
    <formula>'Приложение 1'!$A$1:$D$56</formula>
  </rdn>
  <rcv guid="{DC889B8B-619D-493F-8B6D-5FF7A265FB20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DC889B8B-619D-493F-8B6D-5FF7A265FB20}" action="delete"/>
  <rdn rId="0" localSheetId="1" customView="1" name="Z_DC889B8B_619D_493F_8B6D_5FF7A265FB20_.wvu.PrintArea" hidden="1" oldHidden="1">
    <formula>'Приложение 1'!$A$1:$D$56</formula>
    <oldFormula>'Приложение 1'!$A$1:$D$56</oldFormula>
  </rdn>
  <rcv guid="{DC889B8B-619D-493F-8B6D-5FF7A265FB20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DC889B8B-619D-493F-8B6D-5FF7A265FB20}" action="delete"/>
  <rdn rId="0" localSheetId="1" customView="1" name="Z_DC889B8B_619D_493F_8B6D_5FF7A265FB20_.wvu.PrintArea" hidden="1" oldHidden="1">
    <formula>'Приложение 1'!$A$1:$D$56</formula>
    <oldFormula>'Приложение 1'!$A$1:$D$56</oldFormula>
  </rdn>
  <rcv guid="{DC889B8B-619D-493F-8B6D-5FF7A265FB20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B12:D12">
    <dxf>
      <fill>
        <patternFill>
          <bgColor theme="0"/>
        </patternFill>
      </fill>
    </dxf>
  </rfmt>
  <rfmt sheetId="1" sqref="B13:D13">
    <dxf>
      <fill>
        <patternFill>
          <bgColor theme="0"/>
        </patternFill>
      </fill>
    </dxf>
  </rfmt>
  <rcc rId="389" sId="1" numFmtId="4">
    <oc r="C14">
      <v>24156.89</v>
    </oc>
    <nc r="C14">
      <v>3175.17</v>
    </nc>
  </rcc>
  <rfmt sheetId="1" sqref="C14:D14">
    <dxf>
      <fill>
        <patternFill>
          <bgColor theme="0"/>
        </patternFill>
      </fill>
    </dxf>
  </rfmt>
  <rfmt sheetId="1" sqref="B11:D11">
    <dxf>
      <fill>
        <patternFill>
          <bgColor theme="0"/>
        </patternFill>
      </fill>
    </dxf>
  </rfmt>
  <rfmt sheetId="1" sqref="C26">
    <dxf>
      <fill>
        <patternFill>
          <bgColor theme="0"/>
        </patternFill>
      </fill>
    </dxf>
  </rfmt>
  <rfmt sheetId="1" sqref="D26">
    <dxf>
      <fill>
        <patternFill>
          <bgColor theme="0"/>
        </patternFill>
      </fill>
    </dxf>
  </rfmt>
</revisions>
</file>

<file path=xl/revisions/revisionLog11.xml><?xml version="1.0" encoding="utf-8"?>
<revisions xmlns="http://schemas.openxmlformats.org/spreadsheetml/2006/main" xmlns:r="http://schemas.openxmlformats.org/officeDocument/2006/relationships">
  <rcc rId="341" sId="1" odxf="1" s="1" dxf="1">
    <nc r="C15">
      <f>SUBTOTAL(9,C$16:C25)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b/>
        <sz val="12"/>
        <color theme="1"/>
        <name val="Times New Roman"/>
        <scheme val="none"/>
      </font>
      <fill>
        <patternFill patternType="none">
          <bgColor indexed="65"/>
        </patternFill>
      </fill>
    </ndxf>
  </rcc>
  <rcc rId="342" sId="1" odxf="1" s="1" dxf="1" numFmtId="4">
    <oc r="D15">
      <v>7810913.4700000007</v>
    </oc>
    <nc r="D15">
      <f>SUBTOTAL(9,D$16:D25)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b/>
        <sz val="12"/>
        <color theme="1"/>
        <name val="Times New Roman"/>
        <scheme val="none"/>
      </font>
      <fill>
        <patternFill patternType="none">
          <bgColor indexed="65"/>
        </patternFill>
      </fill>
    </ndxf>
  </rcc>
  <rcc rId="343" sId="1" odxf="1" dxf="1" numFmtId="4">
    <nc r="C16">
      <v>1487.56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344" sId="1" odxf="1" s="1" dxf="1" numFmtId="4">
    <oc r="D16">
      <v>521382.02</v>
    </oc>
    <nc r="D16">
      <v>522869.58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</ndxf>
  </rcc>
  <rcc rId="345" sId="1" odxf="1" dxf="1" numFmtId="4">
    <nc r="C17">
      <v>258.52999999999997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346" sId="1" odxf="1" s="1" dxf="1" numFmtId="4">
    <nc r="D17">
      <v>66956.58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</ndxf>
  </rcc>
  <rcc rId="347" sId="1" odxf="1" dxf="1" numFmtId="4">
    <nc r="C18">
      <v>-2819.02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348" sId="1" odxf="1" s="1" dxf="1" numFmtId="4">
    <nc r="D18">
      <v>969105.73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</ndxf>
  </rcc>
  <rcc rId="349" sId="1" odxf="1" dxf="1" numFmtId="4">
    <nc r="C19">
      <v>12659.61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350" sId="1" odxf="1" s="1" dxf="1" numFmtId="4">
    <nc r="D19">
      <v>713463.83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</ndxf>
  </rcc>
  <rcc rId="351" sId="1" odxf="1" dxf="1" numFmtId="4">
    <nc r="C20">
      <v>0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352" sId="1" odxf="1" s="1" dxf="1" numFmtId="4">
    <nc r="D20">
      <v>56.87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</ndxf>
  </rcc>
  <rcc rId="353" sId="1" odxf="1" dxf="1" numFmtId="4">
    <nc r="C21">
      <v>-601.83000000000004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354" sId="1" odxf="1" s="1" dxf="1" numFmtId="4">
    <nc r="D21">
      <v>4203887.53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</ndxf>
  </rcc>
  <rcc rId="355" sId="1" odxf="1" dxf="1" numFmtId="4">
    <nc r="C22">
      <v>1516.47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356" sId="1" odxf="1" s="1" dxf="1" numFmtId="4">
    <nc r="D22">
      <v>667835.63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</ndxf>
  </rcc>
  <rcc rId="357" sId="1" odxf="1" dxf="1" numFmtId="4">
    <nc r="C23">
      <v>14907.27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358" sId="1" odxf="1" s="1" dxf="1" numFmtId="4">
    <nc r="D23">
      <v>173075.71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</ndxf>
  </rcc>
  <rcc rId="359" sId="1" odxf="1" dxf="1" numFmtId="4">
    <nc r="C24">
      <v>982.45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360" sId="1" odxf="1" s="1" dxf="1" numFmtId="4">
    <nc r="D24">
      <v>486860.79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</ndxf>
  </rcc>
  <rcc rId="361" sId="1" odxf="1" dxf="1" numFmtId="4">
    <nc r="C25">
      <v>0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362" sId="1" odxf="1" s="1" dxf="1" numFmtId="4">
    <nc r="D25">
      <v>35192.26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</ndxf>
  </rcc>
  <rfmt sheetId="1" sqref="C15:D25" start="0" length="2147483647">
    <dxf>
      <font>
        <b val="0"/>
      </font>
    </dxf>
  </rfmt>
</revisions>
</file>

<file path=xl/revisions/revisionLog111.xml><?xml version="1.0" encoding="utf-8"?>
<revisions xmlns="http://schemas.openxmlformats.org/spreadsheetml/2006/main" xmlns:r="http://schemas.openxmlformats.org/officeDocument/2006/relationships">
  <rcc rId="340" sId="1" numFmtId="19">
    <oc r="A56">
      <v>45960</v>
    </oc>
    <nc r="A56">
      <v>46003</v>
    </nc>
  </rcc>
</revisions>
</file>

<file path=xl/revisions/revisionLog1111.xml><?xml version="1.0" encoding="utf-8"?>
<revisions xmlns="http://schemas.openxmlformats.org/spreadsheetml/2006/main" xmlns:r="http://schemas.openxmlformats.org/officeDocument/2006/relationships">
  <rcc rId="304" sId="1" numFmtId="4">
    <oc r="B11">
      <f>SUM(B12:B14)</f>
    </oc>
    <nc r="B11">
      <v>7644736.5799999991</v>
    </nc>
  </rcc>
  <rcc rId="305" sId="1" numFmtId="4">
    <oc r="B13">
      <v>177529.31999999998</v>
    </oc>
    <nc r="B13">
      <v>181739.53999999998</v>
    </nc>
  </rcc>
  <rcc rId="306" sId="1" numFmtId="4">
    <oc r="B14">
      <v>5644634.9299999988</v>
    </oc>
    <nc r="B14">
      <v>5676561.0099999988</v>
    </nc>
  </rcc>
  <rcc rId="307" sId="1" numFmtId="4">
    <oc r="B15">
      <v>7774777.1699999999</v>
    </oc>
    <nc r="B15">
      <v>7810913.4700000007</v>
    </nc>
  </rcc>
  <rcc rId="308" sId="1" numFmtId="4">
    <oc r="B16">
      <v>519791.91000000003</v>
    </oc>
    <nc r="B16">
      <v>521382.02</v>
    </nc>
  </rcc>
  <rcc rId="309" sId="1" numFmtId="4">
    <oc r="B17">
      <v>66354.850000000006</v>
    </oc>
    <nc r="B17">
      <v>66698.05</v>
    </nc>
  </rcc>
  <rcc rId="310" sId="1" numFmtId="4">
    <oc r="B18">
      <v>969374.85</v>
    </oc>
    <nc r="B18">
      <v>971924.75</v>
    </nc>
  </rcc>
  <rcc rId="311" sId="1" numFmtId="4">
    <oc r="B19">
      <v>670781.85999999987</v>
    </oc>
    <nc r="B19">
      <v>700804.21999999986</v>
    </nc>
  </rcc>
  <rcc rId="312" sId="1" numFmtId="4">
    <oc r="B21">
      <v>4193041.8100000005</v>
    </oc>
    <nc r="B21">
      <v>4204489.37</v>
    </nc>
  </rcc>
  <rcc rId="313" sId="1" numFmtId="4">
    <oc r="B22">
      <v>664729.65</v>
    </oc>
    <nc r="B22">
      <v>666319.15</v>
    </nc>
  </rcc>
  <rcc rId="314" sId="1" numFmtId="4">
    <oc r="B23">
      <v>164280.79</v>
    </oc>
    <nc r="B23">
      <v>158168.44</v>
    </nc>
  </rcc>
  <rcc rId="315" sId="1" numFmtId="4">
    <oc r="B24">
      <v>484624.31</v>
    </oc>
    <nc r="B24">
      <v>485878.34</v>
    </nc>
  </rcc>
  <rcc rId="316" sId="1" numFmtId="4">
    <oc r="B25">
      <v>41740.26</v>
    </oc>
    <nc r="B25">
      <v>35192.26</v>
    </nc>
  </rcc>
  <rcc rId="317" sId="1">
    <oc r="C11">
      <f>SUM(C12:C14)</f>
    </oc>
    <nc r="C11"/>
  </rcc>
  <rcc rId="318" sId="1" numFmtId="4">
    <oc r="C13">
      <v>4210.22</v>
    </oc>
    <nc r="C13"/>
  </rcc>
  <rcc rId="319" sId="1">
    <oc r="C14">
      <f>28293.88+3632.2</f>
    </oc>
    <nc r="C14"/>
  </rcc>
  <rcc rId="320" sId="1" numFmtId="4">
    <oc r="C15">
      <v>36136.300000000003</v>
    </oc>
    <nc r="C15"/>
  </rcc>
  <rcc rId="321" sId="1" numFmtId="4">
    <oc r="C16">
      <v>1590.11</v>
    </oc>
    <nc r="C16"/>
  </rcc>
  <rcc rId="322" sId="1" numFmtId="4">
    <oc r="C17">
      <v>343.2</v>
    </oc>
    <nc r="C17"/>
  </rcc>
  <rcc rId="323" sId="1" numFmtId="4">
    <oc r="D17">
      <v>66698.05</v>
    </oc>
    <nc r="D17"/>
  </rcc>
  <rcc rId="324" sId="1" numFmtId="4">
    <oc r="C18">
      <v>2549.9</v>
    </oc>
    <nc r="C18"/>
  </rcc>
  <rcc rId="325" sId="1" numFmtId="4">
    <oc r="D18">
      <v>971924.75</v>
    </oc>
    <nc r="D18"/>
  </rcc>
  <rcc rId="326" sId="1" numFmtId="4">
    <oc r="C19">
      <v>30022.36</v>
    </oc>
    <nc r="C19"/>
  </rcc>
  <rcc rId="327" sId="1" numFmtId="4">
    <oc r="D19">
      <v>700804.21999999986</v>
    </oc>
    <nc r="D19"/>
  </rcc>
  <rcc rId="328" sId="1" numFmtId="4">
    <oc r="C20">
      <v>0</v>
    </oc>
    <nc r="C20"/>
  </rcc>
  <rcc rId="329" sId="1" numFmtId="4">
    <oc r="D20">
      <v>56.87</v>
    </oc>
    <nc r="D20"/>
  </rcc>
  <rcc rId="330" sId="1" numFmtId="4">
    <oc r="C21">
      <v>11447.56</v>
    </oc>
    <nc r="C21"/>
  </rcc>
  <rcc rId="331" sId="1" numFmtId="4">
    <oc r="D21">
      <v>4204489.37</v>
    </oc>
    <nc r="D21"/>
  </rcc>
  <rcc rId="332" sId="1" numFmtId="4">
    <oc r="C22">
      <v>1589.5</v>
    </oc>
    <nc r="C22"/>
  </rcc>
  <rcc rId="333" sId="1" numFmtId="4">
    <oc r="D22">
      <v>666319.15</v>
    </oc>
    <nc r="D22"/>
  </rcc>
  <rcc rId="334" sId="1" numFmtId="4">
    <oc r="C23">
      <v>-6112.35</v>
    </oc>
    <nc r="C23"/>
  </rcc>
  <rcc rId="335" sId="1" numFmtId="4">
    <oc r="D23">
      <v>158168.44</v>
    </oc>
    <nc r="D23"/>
  </rcc>
  <rcc rId="336" sId="1" numFmtId="4">
    <oc r="C24">
      <v>1254.03</v>
    </oc>
    <nc r="C24"/>
  </rcc>
  <rcc rId="337" sId="1" numFmtId="4">
    <oc r="D24">
      <v>485878.34</v>
    </oc>
    <nc r="D24"/>
  </rcc>
  <rcc rId="338" sId="1" numFmtId="4">
    <oc r="C25">
      <v>-6548</v>
    </oc>
    <nc r="C25"/>
  </rcc>
  <rcc rId="339" sId="1" numFmtId="4">
    <oc r="D25">
      <v>35192.26</v>
    </oc>
    <nc r="D25"/>
  </rcc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J56"/>
  <sheetViews>
    <sheetView tabSelected="1" view="pageBreakPreview" zoomScaleNormal="100" zoomScaleSheetLayoutView="100" workbookViewId="0">
      <selection activeCell="D26" sqref="D26"/>
    </sheetView>
  </sheetViews>
  <sheetFormatPr defaultColWidth="9.140625" defaultRowHeight="15" x14ac:dyDescent="0.25"/>
  <cols>
    <col min="1" max="1" width="48" style="2" customWidth="1"/>
    <col min="2" max="2" width="18.5703125" style="2" customWidth="1"/>
    <col min="3" max="3" width="20.5703125" style="2" customWidth="1"/>
    <col min="4" max="4" width="22.7109375" style="2" customWidth="1"/>
    <col min="5" max="5" width="11.42578125" style="2" bestFit="1" customWidth="1"/>
    <col min="6" max="6" width="12.28515625" style="2" customWidth="1"/>
    <col min="7" max="7" width="11.42578125" style="2" bestFit="1" customWidth="1"/>
    <col min="8" max="8" width="9.28515625" style="2" bestFit="1" customWidth="1"/>
    <col min="9" max="9" width="11.42578125" style="2" bestFit="1" customWidth="1"/>
    <col min="10" max="16384" width="9.140625" style="2"/>
  </cols>
  <sheetData>
    <row r="1" spans="1:10" ht="15.75" x14ac:dyDescent="0.25">
      <c r="A1" s="1"/>
      <c r="B1" s="10"/>
      <c r="C1" s="13" t="s">
        <v>21</v>
      </c>
      <c r="D1" s="11"/>
    </row>
    <row r="2" spans="1:10" ht="21.75" customHeight="1" x14ac:dyDescent="0.25">
      <c r="A2" s="3"/>
      <c r="B2" s="10"/>
      <c r="C2" s="13" t="s">
        <v>22</v>
      </c>
      <c r="D2" s="11"/>
    </row>
    <row r="3" spans="1:10" ht="15.75" x14ac:dyDescent="0.25">
      <c r="A3" s="1"/>
      <c r="B3" s="10"/>
      <c r="C3" s="13" t="s">
        <v>23</v>
      </c>
      <c r="D3" s="12"/>
    </row>
    <row r="4" spans="1:10" ht="15.75" x14ac:dyDescent="0.25">
      <c r="A4" s="3"/>
      <c r="B4" s="10"/>
      <c r="C4" s="10"/>
      <c r="D4" s="10"/>
    </row>
    <row r="5" spans="1:10" ht="15.75" x14ac:dyDescent="0.25">
      <c r="A5" s="3"/>
      <c r="B5" s="10"/>
      <c r="C5" s="10"/>
      <c r="D5" s="10"/>
    </row>
    <row r="6" spans="1:10" ht="15.75" customHeight="1" x14ac:dyDescent="0.25">
      <c r="A6" s="29" t="s">
        <v>24</v>
      </c>
      <c r="B6" s="29"/>
      <c r="C6" s="30"/>
      <c r="D6" s="30"/>
    </row>
    <row r="7" spans="1:10" ht="15.75" customHeight="1" x14ac:dyDescent="0.25">
      <c r="A7" s="3"/>
      <c r="B7" s="10"/>
      <c r="C7" s="10"/>
      <c r="D7" s="10"/>
    </row>
    <row r="8" spans="1:10" ht="15.75" x14ac:dyDescent="0.25">
      <c r="A8" s="3"/>
      <c r="B8" s="10"/>
      <c r="C8" s="10"/>
      <c r="D8" s="10"/>
    </row>
    <row r="9" spans="1:10" ht="51" customHeight="1" x14ac:dyDescent="0.25">
      <c r="A9" s="25" t="s">
        <v>0</v>
      </c>
      <c r="B9" s="4" t="s">
        <v>1</v>
      </c>
      <c r="C9" s="5" t="s">
        <v>2</v>
      </c>
      <c r="D9" s="6" t="s">
        <v>3</v>
      </c>
    </row>
    <row r="10" spans="1:10" x14ac:dyDescent="0.25">
      <c r="A10" s="25"/>
      <c r="B10" s="26" t="s">
        <v>4</v>
      </c>
      <c r="C10" s="27"/>
      <c r="D10" s="28"/>
    </row>
    <row r="11" spans="1:10" s="7" customFormat="1" ht="18.600000000000001" customHeight="1" x14ac:dyDescent="0.25">
      <c r="A11" s="14" t="s">
        <v>5</v>
      </c>
      <c r="B11" s="20">
        <f>B12+B13+B14</f>
        <v>7644736.5799999991</v>
      </c>
      <c r="C11" s="20">
        <f>C12+C13+C14</f>
        <v>7409.32</v>
      </c>
      <c r="D11" s="20">
        <f>B11+C11</f>
        <v>7652145.8999999994</v>
      </c>
    </row>
    <row r="12" spans="1:10" s="7" customFormat="1" ht="18.600000000000001" customHeight="1" x14ac:dyDescent="0.25">
      <c r="A12" s="8" t="s">
        <v>6</v>
      </c>
      <c r="B12" s="21">
        <v>1786436.03</v>
      </c>
      <c r="C12" s="31"/>
      <c r="D12" s="20">
        <f t="shared" ref="D12:D14" si="0">B12+C12</f>
        <v>1786436.03</v>
      </c>
    </row>
    <row r="13" spans="1:10" s="7" customFormat="1" ht="18.600000000000001" customHeight="1" x14ac:dyDescent="0.25">
      <c r="A13" s="8" t="s">
        <v>7</v>
      </c>
      <c r="B13" s="21">
        <v>181739.53999999998</v>
      </c>
      <c r="C13" s="21">
        <v>4234.1499999999996</v>
      </c>
      <c r="D13" s="20">
        <f t="shared" si="0"/>
        <v>185973.68999999997</v>
      </c>
    </row>
    <row r="14" spans="1:10" s="7" customFormat="1" ht="18.600000000000001" customHeight="1" x14ac:dyDescent="0.25">
      <c r="A14" s="8" t="s">
        <v>8</v>
      </c>
      <c r="B14" s="21">
        <v>5676561.0099999988</v>
      </c>
      <c r="C14" s="32">
        <v>3175.17</v>
      </c>
      <c r="D14" s="20">
        <f t="shared" si="0"/>
        <v>5679736.1799999988</v>
      </c>
    </row>
    <row r="15" spans="1:10" s="7" customFormat="1" ht="18.600000000000001" customHeight="1" x14ac:dyDescent="0.25">
      <c r="A15" s="14" t="s">
        <v>9</v>
      </c>
      <c r="B15" s="20">
        <v>7810913.4700000007</v>
      </c>
      <c r="C15" s="24">
        <f>SUBTOTAL(9,C$16:C25)</f>
        <v>7409.3199999999988</v>
      </c>
      <c r="D15" s="24">
        <f>SUBTOTAL(9,D$16:D25)</f>
        <v>7818322.79</v>
      </c>
      <c r="E15" s="22"/>
      <c r="G15" s="22"/>
      <c r="H15" s="22"/>
      <c r="I15" s="22"/>
      <c r="J15" s="22"/>
    </row>
    <row r="16" spans="1:10" ht="18.600000000000001" customHeight="1" x14ac:dyDescent="0.25">
      <c r="A16" s="9" t="s">
        <v>10</v>
      </c>
      <c r="B16" s="21">
        <v>521382.02</v>
      </c>
      <c r="C16" s="23">
        <v>1657.56</v>
      </c>
      <c r="D16" s="23">
        <v>523039.58</v>
      </c>
      <c r="E16" s="22"/>
      <c r="F16" s="15"/>
    </row>
    <row r="17" spans="1:6" ht="31.5" x14ac:dyDescent="0.25">
      <c r="A17" s="9" t="s">
        <v>11</v>
      </c>
      <c r="B17" s="21">
        <v>66698.05</v>
      </c>
      <c r="C17" s="23">
        <v>258.52999999999997</v>
      </c>
      <c r="D17" s="23">
        <v>66956.58</v>
      </c>
      <c r="E17" s="22"/>
      <c r="F17" s="15"/>
    </row>
    <row r="18" spans="1:6" ht="18.600000000000001" customHeight="1" x14ac:dyDescent="0.25">
      <c r="A18" s="9" t="s">
        <v>12</v>
      </c>
      <c r="B18" s="21">
        <v>971924.75</v>
      </c>
      <c r="C18" s="23">
        <v>-2975.02</v>
      </c>
      <c r="D18" s="23">
        <v>968949.73</v>
      </c>
      <c r="E18" s="22"/>
      <c r="F18" s="15"/>
    </row>
    <row r="19" spans="1:6" ht="18.600000000000001" customHeight="1" x14ac:dyDescent="0.25">
      <c r="A19" s="9" t="s">
        <v>13</v>
      </c>
      <c r="B19" s="21">
        <v>700804.21999999986</v>
      </c>
      <c r="C19" s="23">
        <v>12459.61</v>
      </c>
      <c r="D19" s="23">
        <v>713263.83</v>
      </c>
      <c r="E19" s="22"/>
      <c r="F19" s="15"/>
    </row>
    <row r="20" spans="1:6" ht="18.600000000000001" customHeight="1" x14ac:dyDescent="0.25">
      <c r="A20" s="9" t="s">
        <v>14</v>
      </c>
      <c r="B20" s="21">
        <v>56.87</v>
      </c>
      <c r="C20" s="23">
        <v>0</v>
      </c>
      <c r="D20" s="23">
        <v>56.87</v>
      </c>
      <c r="E20" s="22"/>
      <c r="F20" s="15"/>
    </row>
    <row r="21" spans="1:6" ht="18.600000000000001" customHeight="1" x14ac:dyDescent="0.25">
      <c r="A21" s="9" t="s">
        <v>15</v>
      </c>
      <c r="B21" s="21">
        <v>4204489.37</v>
      </c>
      <c r="C21" s="23">
        <v>-23822.62</v>
      </c>
      <c r="D21" s="23">
        <v>4180666.74</v>
      </c>
      <c r="E21" s="22"/>
      <c r="F21" s="15"/>
    </row>
    <row r="22" spans="1:6" ht="18.600000000000001" customHeight="1" x14ac:dyDescent="0.25">
      <c r="A22" s="9" t="s">
        <v>16</v>
      </c>
      <c r="B22" s="21">
        <v>666319.15</v>
      </c>
      <c r="C22" s="23">
        <v>1716.46</v>
      </c>
      <c r="D22" s="23">
        <v>668035.62</v>
      </c>
      <c r="E22" s="22"/>
      <c r="F22" s="15"/>
    </row>
    <row r="23" spans="1:6" ht="18.600000000000001" customHeight="1" x14ac:dyDescent="0.25">
      <c r="A23" s="9" t="s">
        <v>17</v>
      </c>
      <c r="B23" s="21">
        <v>158168.44</v>
      </c>
      <c r="C23" s="23">
        <v>17132.349999999999</v>
      </c>
      <c r="D23" s="23">
        <v>175300.79</v>
      </c>
      <c r="E23" s="22"/>
      <c r="F23" s="15"/>
    </row>
    <row r="24" spans="1:6" ht="18.600000000000001" customHeight="1" x14ac:dyDescent="0.25">
      <c r="A24" s="9" t="s">
        <v>18</v>
      </c>
      <c r="B24" s="21">
        <v>485878.34</v>
      </c>
      <c r="C24" s="23">
        <v>982.45</v>
      </c>
      <c r="D24" s="23">
        <v>486860.79</v>
      </c>
      <c r="E24" s="22"/>
      <c r="F24" s="15"/>
    </row>
    <row r="25" spans="1:6" ht="33" customHeight="1" x14ac:dyDescent="0.25">
      <c r="A25" s="9" t="s">
        <v>19</v>
      </c>
      <c r="B25" s="21">
        <v>35192.26</v>
      </c>
      <c r="C25" s="23">
        <v>0</v>
      </c>
      <c r="D25" s="23">
        <v>35192.26</v>
      </c>
      <c r="E25" s="22"/>
      <c r="F25" s="15"/>
    </row>
    <row r="26" spans="1:6" ht="18.600000000000001" customHeight="1" x14ac:dyDescent="0.25">
      <c r="A26" s="14" t="s">
        <v>20</v>
      </c>
      <c r="B26" s="20">
        <v>-166176.89000000001</v>
      </c>
      <c r="C26" s="21">
        <f t="shared" ref="C26" si="1">C11-C15</f>
        <v>0</v>
      </c>
      <c r="D26" s="33" t="s">
        <v>25</v>
      </c>
      <c r="E26" s="15">
        <f>D11-D15</f>
        <v>-166176.8900000006</v>
      </c>
    </row>
    <row r="52" spans="1:1" ht="39.75" customHeight="1" x14ac:dyDescent="0.25"/>
    <row r="54" spans="1:1" s="17" customFormat="1" ht="15.75" x14ac:dyDescent="0.25">
      <c r="A54" s="16" t="s">
        <v>26</v>
      </c>
    </row>
    <row r="55" spans="1:1" s="18" customFormat="1" ht="15.75" x14ac:dyDescent="0.25">
      <c r="A55" s="16" t="s">
        <v>27</v>
      </c>
    </row>
    <row r="56" spans="1:1" s="18" customFormat="1" ht="15.75" x14ac:dyDescent="0.25">
      <c r="A56" s="19">
        <v>46016</v>
      </c>
    </row>
  </sheetData>
  <customSheetViews>
    <customSheetView guid="{DC889B8B-619D-493F-8B6D-5FF7A265FB20}" showPageBreaks="1" printArea="1" view="pageBreakPreview" topLeftCell="A4">
      <selection activeCell="A25" sqref="A25"/>
      <pageMargins left="1.1811023622047245" right="0.55118110236220474" top="0.78740157480314965" bottom="0.78740157480314965" header="0" footer="0.31496062992125984"/>
      <pageSetup paperSize="9" scale="75" firstPageNumber="3" orientation="portrait" useFirstPageNumber="1" r:id="rId1"/>
      <headerFooter>
        <oddFooter>&amp;R&amp;"Times New Roman"&amp;12&amp;P</oddFooter>
      </headerFooter>
    </customSheetView>
    <customSheetView guid="{D895BC5E-4DE7-4E38-A855-204E9DB171C1}" showPageBreaks="1" printArea="1" view="pageBreakPreview">
      <selection activeCell="D17" sqref="D17"/>
      <pageMargins left="1.1811023622047245" right="0.55118110236220474" top="0.78740157480314965" bottom="0.78740157480314965" header="0" footer="0.31496062992125984"/>
      <pageSetup paperSize="9" scale="75" firstPageNumber="2" orientation="portrait" useFirstPageNumber="1" r:id="rId2"/>
      <headerFooter>
        <oddFooter>&amp;R&amp;"Times New Roman,обычный"&amp;12&amp;P</oddFooter>
      </headerFooter>
    </customSheetView>
    <customSheetView guid="{C99A1D1D-8427-4633-80AA-C3639AFC1CB5}" showPageBreaks="1" printArea="1" view="pageBreakPreview" topLeftCell="A7">
      <selection activeCell="I15" sqref="I15"/>
      <pageMargins left="1.1811023622047245" right="0.55118110236220474" top="0.78740157480314965" bottom="0.78740157480314965" header="0" footer="0.31496062992125984"/>
      <pageSetup paperSize="9" scale="75" firstPageNumber="2" orientation="portrait" useFirstPageNumber="1" r:id="rId3"/>
      <headerFooter>
        <oddFooter>&amp;R&amp;"Times New Roman,обычный"&amp;12&amp;P</oddFooter>
      </headerFooter>
    </customSheetView>
    <customSheetView guid="{40DDF11F-744A-43A0-94EB-1562E9686A06}" showPageBreaks="1" printArea="1" view="pageBreakPreview" topLeftCell="A25">
      <selection activeCell="A29" sqref="A29"/>
      <pageMargins left="1.1811023622047245" right="0.55118110236220474" top="0.78740157480314965" bottom="0.78740157480314965" header="0" footer="0.31496062992125984"/>
      <pageSetup paperSize="9" scale="75" firstPageNumber="2" orientation="portrait" useFirstPageNumber="1" r:id="rId4"/>
      <headerFooter>
        <oddFooter>&amp;R&amp;"Times New Roman,обычный"&amp;12&amp;P</oddFooter>
      </headerFooter>
    </customSheetView>
    <customSheetView guid="{C2B321FE-690D-455F-A14F-2D5A4C189120}" showPageBreaks="1" printArea="1" view="pageBreakPreview" topLeftCell="A10">
      <selection activeCell="I15" sqref="I15"/>
      <pageMargins left="1.1811023622047245" right="0.55118110236220474" top="0.78740157480314965" bottom="0.78740157480314965" header="0" footer="0.31496062992125984"/>
      <pageSetup paperSize="9" scale="75" firstPageNumber="2" orientation="portrait" useFirstPageNumber="1" r:id="rId5"/>
      <headerFooter>
        <oddFooter>&amp;R&amp;"Times New Roman,обычный"&amp;12&amp;P</oddFooter>
      </headerFooter>
    </customSheetView>
    <customSheetView guid="{9ACEDEBF-1F7A-4BA2-9E8E-9E751E4F6B9C}" showPageBreaks="1" printArea="1" view="pageBreakPreview" topLeftCell="A7">
      <selection activeCell="F31" sqref="F31"/>
      <pageMargins left="1.1811023622047245" right="0.55118110236220474" top="0.78740157480314965" bottom="0.78740157480314965" header="0" footer="0.31496062992125984"/>
      <pageSetup paperSize="9" scale="75" firstPageNumber="2" orientation="portrait" useFirstPageNumber="1" r:id="rId6"/>
      <headerFooter>
        <oddFooter>&amp;R&amp;"Times New Roman,обычный"&amp;12&amp;P</oddFooter>
      </headerFooter>
    </customSheetView>
  </customSheetViews>
  <mergeCells count="3">
    <mergeCell ref="A9:A10"/>
    <mergeCell ref="B10:D10"/>
    <mergeCell ref="A6:D6"/>
  </mergeCells>
  <pageMargins left="1.1811023622047245" right="0.55118110236220474" top="0.78740157480314965" bottom="0.78740157480314965" header="0" footer="0.31496062992125984"/>
  <pageSetup paperSize="9" scale="75" firstPageNumber="2" orientation="portrait" useFirstPageNumber="1" r:id="rId7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Парфененко А.В.</cp:lastModifiedBy>
  <cp:lastPrinted>2025-12-11T10:24:09Z</cp:lastPrinted>
  <dcterms:created xsi:type="dcterms:W3CDTF">2007-01-31T11:43:07Z</dcterms:created>
  <dcterms:modified xsi:type="dcterms:W3CDTF">2025-12-24T09:15:07Z</dcterms:modified>
</cp:coreProperties>
</file>