
<file path=[Content_Types].xml><?xml version="1.0" encoding="utf-8"?>
<Types xmlns="http://schemas.openxmlformats.org/package/2006/content-types">
  <Override PartName="/xl/revisions/revisionLog16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61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4111.xml" ContentType="application/vnd.openxmlformats-officedocument.spreadsheetml.revisionLog+xml"/>
  <Override PartName="/xl/revisions/revisionLog141111.xml" ContentType="application/vnd.openxmlformats-officedocument.spreadsheetml.revisionLog+xml"/>
  <Override PartName="/xl/revisions/revisionLog1101.xml" ContentType="application/vnd.openxmlformats-officedocument.spreadsheetml.revisionLog+xml"/>
  <Default Extension="rels" ContentType="application/vnd.openxmlformats-package.relationships+xml"/>
  <Override PartName="/xl/revisions/revisionLog161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181.xml" ContentType="application/vnd.openxmlformats-officedocument.spreadsheetml.revisionLog+xml"/>
  <Override PartName="/xl/revisions/revisionLog121111.xml" ContentType="application/vnd.openxmlformats-officedocument.spreadsheetml.revisionLog+xml"/>
  <Override PartName="/xl/revisions/revisionLog114.xml" ContentType="application/vnd.openxmlformats-officedocument.spreadsheetml.revisionLog+xml"/>
  <Default Extension="xml" ContentType="application/xml"/>
  <Override PartName="/xl/revisions/revisionLog141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6111.xml" ContentType="application/vnd.openxmlformats-officedocument.spreadsheetml.revisionLog+xml"/>
  <Override PartName="/xl/revisions/revisionLog112.xml" ContentType="application/vnd.openxmlformats-officedocument.spreadsheetml.revisionLog+xml"/>
  <Override PartName="/xl/revisions/revisionHeaders.xml" ContentType="application/vnd.openxmlformats-officedocument.spreadsheetml.revisionHeaders+xml"/>
  <Override PartName="/xl/revisions/revisionLog14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10.xml" ContentType="application/vnd.openxmlformats-officedocument.spreadsheetml.revisionLog+xml"/>
  <Override PartName="/xl/revisions/revisionLog17111.xml" ContentType="application/vnd.openxmlformats-officedocument.spreadsheetml.revisionLog+xml"/>
  <Override PartName="/xl/revisions/revisionLog18111.xml" ContentType="application/vnd.openxmlformats-officedocument.spreadsheetml.revisionLog+xml"/>
  <Override PartName="/xl/revisions/revisionLog110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5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4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81111.xml" ContentType="application/vnd.openxmlformats-officedocument.spreadsheetml.revisionLog+xml"/>
  <Override PartName="/xl/revisions/revisionLog1411111.xml" ContentType="application/vnd.openxmlformats-officedocument.spreadsheetml.revisionLog+xml"/>
  <Override PartName="/docProps/core.xml" ContentType="application/vnd.openxmlformats-package.core-properties+xml"/>
  <Override PartName="/xl/revisions/revisionLog2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1311.xml" ContentType="application/vnd.openxmlformats-officedocument.spreadsheetml.revisionLog+xml"/>
  <Override PartName="/xl/revisions/revisionLog18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611111.xml" ContentType="application/vnd.openxmlformats-officedocument.spreadsheetml.revisionLog+xml"/>
  <Override PartName="/xl/revisions/revisionLog171111.xml" ContentType="application/vnd.openxmlformats-officedocument.spreadsheetml.revisionLog+xml"/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51111.xml" ContentType="application/vnd.openxmlformats-officedocument.spreadsheetml.revisionLog+xml"/>
  <Override PartName="/xl/revisions/revisionLog131111.xml" ContentType="application/vnd.openxmlformats-officedocument.spreadsheetml.revisionLog+xml"/>
  <Override PartName="/xl/revisions/revisionLog1811111.xml" ContentType="application/vnd.openxmlformats-officedocument.spreadsheetml.revisionLog+xml"/>
  <Override PartName="/xl/revisions/revisionLog191.xml" ContentType="application/vnd.openxmlformats-officedocument.spreadsheetml.revisionLog+xml"/>
  <Override PartName="/xl/revisions/revisionLog151.xml" ContentType="application/vnd.openxmlformats-officedocument.spreadsheetml.revisionLog+xml"/>
  <Override PartName="/xl/revisions/revisionLog1411.xml" ContentType="application/vnd.openxmlformats-officedocument.spreadsheetml.revisionLog+xml"/>
  <Override PartName="/xl/revisions/revisionLog171.xml" ContentType="application/vnd.openxmlformats-officedocument.spreadsheetml.revisionLog+xml"/>
  <Override PartName="/xl/revisions/revisionLog15111.xml" ContentType="application/vnd.openxmlformats-officedocument.spreadsheetml.revisionLog+xml"/>
  <Override PartName="/xl/revisions/revisionLog19.xml" ContentType="application/vnd.openxmlformats-officedocument.spreadsheetml.revisionLog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7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711.xml" ContentType="application/vnd.openxmlformats-officedocument.spreadsheetml.revisionLog+xml"/>
  <Override PartName="/xl/revisions/revisionLog11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105" windowWidth="15120" windowHeight="8010"/>
  </bookViews>
  <sheets>
    <sheet name="010124" sheetId="1" r:id="rId1"/>
  </sheets>
  <definedNames>
    <definedName name="Z_03FB616A_2165_4A3A_8301_28EE8E13C9CF_.wvu.PrintArea" localSheetId="0" hidden="1">'010124'!$A$1:$L$50</definedName>
    <definedName name="Z_03FB616A_2165_4A3A_8301_28EE8E13C9CF_.wvu.PrintTitles" localSheetId="0" hidden="1">'010124'!$7:$7</definedName>
    <definedName name="Z_0BD47697_586B_4255_B9B5_6AD04B008829_.wvu.PrintArea" localSheetId="0" hidden="1">'010124'!$A$1:$L$52</definedName>
    <definedName name="Z_0BD47697_586B_4255_B9B5_6AD04B008829_.wvu.PrintTitles" localSheetId="0" hidden="1">'010124'!$7:$7</definedName>
    <definedName name="Z_24625E6D_2D4F_4FB3_8545_0ED415808CE3_.wvu.PrintTitles" localSheetId="0" hidden="1">'010124'!$7:$7</definedName>
    <definedName name="Z_26D68DC7_FD5B_42D7_83EA_029CDD902A05_.wvu.PrintArea" localSheetId="0" hidden="1">'010124'!$A$1:$L$50</definedName>
    <definedName name="Z_26D68DC7_FD5B_42D7_83EA_029CDD902A05_.wvu.PrintTitles" localSheetId="0" hidden="1">'010124'!$7:$7</definedName>
    <definedName name="Z_6C4C590B_29D2_4E3C_A4CC_1D1F04F47473_.wvu.PrintArea" localSheetId="0" hidden="1">'010124'!$A$1:$L$52</definedName>
    <definedName name="Z_6C4C590B_29D2_4E3C_A4CC_1D1F04F47473_.wvu.PrintTitles" localSheetId="0" hidden="1">'010124'!$7:$7</definedName>
    <definedName name="Z_735B8FA8_D600_4113_B667_410EB77D1E5C_.wvu.PrintArea" localSheetId="0" hidden="1">'010124'!$A$1:$L$52</definedName>
    <definedName name="Z_735B8FA8_D600_4113_B667_410EB77D1E5C_.wvu.PrintTitles" localSheetId="0" hidden="1">'010124'!$7:$7</definedName>
    <definedName name="Z_76CF9D0F_84F6_4DB5_9D95_79DCF3FBEC98_.wvu.PrintTitles" localSheetId="0" hidden="1">'010124'!$7:$7</definedName>
    <definedName name="Z_F811F51E_169D_49DF_9A27_6B98AE040640_.wvu.PrintTitles" localSheetId="0" hidden="1">'010124'!$7:$7</definedName>
    <definedName name="_xlnm.Print_Titles" localSheetId="0">'010124'!$7:$7</definedName>
    <definedName name="_xlnm.Print_Area" localSheetId="0">'010124'!$A$1:$L$52</definedName>
  </definedNames>
  <calcPr calcId="152511"/>
  <customWorkbookViews>
    <customWorkbookView name="isv1 - Личное представление" guid="{6C4C590B-29D2-4E3C-A4CC-1D1F04F47473}" mergeInterval="0" personalView="1" maximized="1" xWindow="1" yWindow="1" windowWidth="1920" windowHeight="865" activeSheetId="1"/>
    <customWorkbookView name="Жиянова Н.В. - Личное представление" guid="{735B8FA8-D600-4113-B667-410EB77D1E5C}" mergeInterval="0" personalView="1" maximized="1" xWindow="1" yWindow="1" windowWidth="1916" windowHeight="724" activeSheetId="1"/>
    <customWorkbookView name="Чумакова С.А. - Личное представление" guid="{03FB616A-2165-4A3A-8301-28EE8E13C9CF}" mergeInterval="0" personalView="1" maximized="1" xWindow="1" yWindow="1" windowWidth="1916" windowHeight="850" activeSheetId="1"/>
    <customWorkbookView name="Тетерина Г.А. - Личное представление" guid="{F811F51E-169D-49DF-9A27-6B98AE040640}" mergeInterval="0" personalView="1" maximized="1" xWindow="1" yWindow="1" windowWidth="1916" windowHeight="849" activeSheetId="1"/>
    <customWorkbookView name="Лобанова Ю.А. - Личное представление" guid="{24625E6D-2D4F-4FB3-8545-0ED415808CE3}" mergeInterval="0" personalView="1" maximized="1" xWindow="1" yWindow="1" windowWidth="1916" windowHeight="849" activeSheetId="1"/>
    <customWorkbookView name="Чечнева Н.А. - Личное представление" guid="{76CF9D0F-84F6-4DB5-9D95-79DCF3FBEC98}" mergeInterval="0" personalView="1" windowWidth="1920" windowHeight="1040" activeSheetId="1"/>
    <customWorkbookView name="Шурыгина С.В. - Личное представление" guid="{26D68DC7-FD5B-42D7-83EA-029CDD902A05}" mergeInterval="0" personalView="1" maximized="1" xWindow="1" yWindow="1" windowWidth="1916" windowHeight="802" activeSheetId="1"/>
    <customWorkbookView name="Кириллова О.Н. - Личное представление" guid="{0BD47697-586B-4255-B9B5-6AD04B008829}" mergeInterval="0" personalView="1" xWindow="3" windowWidth="1920" windowHeight="1032" activeSheetId="1"/>
  </customWorkbookViews>
</workbook>
</file>

<file path=xl/calcChain.xml><?xml version="1.0" encoding="utf-8"?>
<calcChain xmlns="http://schemas.openxmlformats.org/spreadsheetml/2006/main">
  <c r="C51" i="1"/>
  <c r="G39"/>
  <c r="G9"/>
  <c r="F9"/>
  <c r="M31"/>
  <c r="J39"/>
  <c r="I39"/>
  <c r="H39"/>
  <c r="F39"/>
  <c r="E46"/>
  <c r="E45" s="1"/>
  <c r="E39" s="1"/>
  <c r="D46"/>
  <c r="D45" s="1"/>
  <c r="D39" s="1"/>
  <c r="C46"/>
  <c r="C45" s="1"/>
  <c r="C39" s="1"/>
  <c r="E26"/>
  <c r="E25" s="1"/>
  <c r="D26"/>
  <c r="D25" s="1"/>
  <c r="C26"/>
  <c r="C25" s="1"/>
  <c r="E23"/>
  <c r="E22" s="1"/>
  <c r="D23"/>
  <c r="D22" s="1"/>
  <c r="C23"/>
  <c r="C22" s="1"/>
  <c r="E19"/>
  <c r="D19"/>
  <c r="C19"/>
  <c r="E16"/>
  <c r="D16"/>
  <c r="C16"/>
  <c r="E14"/>
  <c r="E13" s="1"/>
  <c r="E9" s="1"/>
  <c r="D14"/>
  <c r="D13" s="1"/>
  <c r="C14"/>
  <c r="C13" s="1"/>
  <c r="C9" s="1"/>
  <c r="D9" l="1"/>
  <c r="E36"/>
  <c r="E32" s="1"/>
  <c r="D36"/>
  <c r="D32" s="1"/>
  <c r="C36"/>
  <c r="C32" s="1"/>
  <c r="G32"/>
  <c r="F32"/>
  <c r="J25"/>
  <c r="J9" s="1"/>
  <c r="I25"/>
  <c r="I9" s="1"/>
  <c r="H25"/>
  <c r="H9" s="1"/>
  <c r="F8" l="1"/>
  <c r="J49"/>
  <c r="I49"/>
  <c r="H49"/>
  <c r="G49"/>
  <c r="G8" s="1"/>
  <c r="F49"/>
  <c r="E49"/>
  <c r="E8" s="1"/>
  <c r="D49"/>
  <c r="D8" s="1"/>
  <c r="J32" l="1"/>
  <c r="J8" s="1"/>
  <c r="I32"/>
  <c r="I8" s="1"/>
  <c r="H32" l="1"/>
  <c r="H8" s="1"/>
  <c r="C49" l="1"/>
  <c r="C8" s="1"/>
</calcChain>
</file>

<file path=xl/sharedStrings.xml><?xml version="1.0" encoding="utf-8"?>
<sst xmlns="http://schemas.openxmlformats.org/spreadsheetml/2006/main" count="180" uniqueCount="82">
  <si>
    <t>Приложение № 2</t>
  </si>
  <si>
    <t>к Порядку проведения мониторинга достижения результатов предоставления субсидий, в том числе грантов в форме субсидий из бюджета ЗАТО Северск юридическим лицам, индивидуальным предпринимателям, физическим лицам - производителям товаров, работ и услуг</t>
  </si>
  <si>
    <t xml:space="preserve">Сводная информация о результатах проведенного мониторинга </t>
  </si>
  <si>
    <t>по состоянию на  01.01.2024 г.</t>
  </si>
  <si>
    <t>№ п/п</t>
  </si>
  <si>
    <t>Наименование главного распорядителя средств бюджета ЗАТО Северск / наименование субсидии</t>
  </si>
  <si>
    <t>Предусмотрено в бюджете ЗАТО Северск, рублей</t>
  </si>
  <si>
    <t>Перечислено получателям субсидии, руб.</t>
  </si>
  <si>
    <t>Израсходовано получателем субсидии, руб.</t>
  </si>
  <si>
    <t>Количество получателей субсидии, ед.</t>
  </si>
  <si>
    <t>Количество результатов, установленных Порядками о предоставлении субсидии, ед.</t>
  </si>
  <si>
    <t>Количество установленных контрольных точек на год, ед.</t>
  </si>
  <si>
    <t>В том числе, количество установленных контрольных точек на отчетный период, ед.</t>
  </si>
  <si>
    <t>Количество достигнутых контрольных точек за отчетный период, ед.</t>
  </si>
  <si>
    <t>Дата направления результатов мониторинга главным распорядителям средств бюджета ЗАТО Северск</t>
  </si>
  <si>
    <t>Примечание</t>
  </si>
  <si>
    <t>I.</t>
  </si>
  <si>
    <t>Администрация ЗАТО Северск</t>
  </si>
  <si>
    <t>1.</t>
  </si>
  <si>
    <t>2.</t>
  </si>
  <si>
    <t>Финансовое обеспечение затрат, возникающих при реализации стартующих предпринимательских проектов</t>
  </si>
  <si>
    <t>II.</t>
  </si>
  <si>
    <t>3.</t>
  </si>
  <si>
    <t>не установлено</t>
  </si>
  <si>
    <t>4.</t>
  </si>
  <si>
    <t>5.</t>
  </si>
  <si>
    <t>6.</t>
  </si>
  <si>
    <t>7.</t>
  </si>
  <si>
    <t>8.</t>
  </si>
  <si>
    <t>9.</t>
  </si>
  <si>
    <t>10.</t>
  </si>
  <si>
    <t>11.</t>
  </si>
  <si>
    <t>УЖКХ ТиС</t>
  </si>
  <si>
    <t>III.</t>
  </si>
  <si>
    <t>х</t>
  </si>
  <si>
    <t>Итого</t>
  </si>
  <si>
    <t>УМСП ФКиС</t>
  </si>
  <si>
    <t>УВГТ Администрации ЗАТО Северск</t>
  </si>
  <si>
    <t>Финансовое обеспечение затрат, связанных с реализацией мероприятия «Организация и проведение мероприятий в рамках празднования Дня российского предпринимательства»</t>
  </si>
  <si>
    <t>IV.</t>
  </si>
  <si>
    <t>Предоставление субсидии Фонду «МКК ФРМСП ЗАТО Северск» на пополнение фондов, предназначенных для выдачи займов субъектам малого и среднего предпринимательства»</t>
  </si>
  <si>
    <t>Финансовое обеспечение затрат, связанных с реализацией мероприятия «Развитие и обеспечение деятельности муниципального центра поддержки предпринимательства Ассоциации «Некоммерческое партнерство «Агентство развития предпринимательства - Северск»</t>
  </si>
  <si>
    <t>Компенсация расходов теплоснабжающим организациям, использующим в качестве топлива нефть, мазут, дизельное топливо или иные продукты переработки нефти</t>
  </si>
  <si>
    <t xml:space="preserve">Финансовое обеспечение затрат, связанных с реализацией мероприятия «Развитие и обеспечение деятельности бизнес-инкубатора ЗАТО Северск» </t>
  </si>
  <si>
    <t>4.1.</t>
  </si>
  <si>
    <t>4.2.</t>
  </si>
  <si>
    <t>местный бюджет</t>
  </si>
  <si>
    <t>областной бюджет</t>
  </si>
  <si>
    <t>5.1.</t>
  </si>
  <si>
    <t>5.2.</t>
  </si>
  <si>
    <t>6.1.</t>
  </si>
  <si>
    <t>6.2.</t>
  </si>
  <si>
    <t>7.1.</t>
  </si>
  <si>
    <t>7.2.</t>
  </si>
  <si>
    <t>8.1.</t>
  </si>
  <si>
    <t>8.2.</t>
  </si>
  <si>
    <t xml:space="preserve">7. </t>
  </si>
  <si>
    <t>12.</t>
  </si>
  <si>
    <t>Финансовое обеспечение затрат, связанных с реализацией мероприятия «Обеспечение текущей деятельности Фонда «Микрокредитная компания фонд развития малого и среднего предпринимательства ЗАТО Северск» (местный бюджет)</t>
  </si>
  <si>
    <t>Финансовое обеспечение затрат, связанных с реализацией мероприятия «Обеспечение деятельности технопарковой зоны (технопарка)» (местный бюджет)</t>
  </si>
  <si>
    <t>Частичное возмещение затрат, связанных с организацией работы аптеки (аптечного пункта) в ночное время (местный бюджет)</t>
  </si>
  <si>
    <t>Финансовое обеспечение затрат, связанных с реализацией мероприятия «Обеспечение субъектов малого и среднего предпринимательства справочно-информационными материалами по вопросам ведения предпринимательской деятельности» (местный бюджет)</t>
  </si>
  <si>
    <t>Финансовое обеспечение затрат, связанных с реализацией мероприятия «Организация и (или) проведение мероприятий в сфере предпринимательства, ориентированных на молодежь, включая школьников, в том числе оказание информационной и консультационной поддержки» (местный бюджет)</t>
  </si>
  <si>
    <t>Финансовое обеспечение затрат, связанных с реализацией мероприятий «Организация и проведение конкурса на звание лучшего субъекта предпринимательской деятельности» (местный бюджет)</t>
  </si>
  <si>
    <t>Финансовое обеспечение затрат социально ориентированных некоммерческих организаций (местный бюджет)</t>
  </si>
  <si>
    <t xml:space="preserve">Финансовое обеспечение затрат МКП СВК, оказывающему услуги водоснабжения и водоотведения населению на внегородских территориях ЗАТО Северск (местный бюджет)
 </t>
  </si>
  <si>
    <t>Финансовое обеспечение затрат получателей субсидии в рамках реализации Народной программы городских изменений "Радиус доверия - ЗАТО Северск" (местный бюджет)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</si>
  <si>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 (местный бюджет)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</si>
  <si>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(местный бюджет)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</si>
  <si>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 (местный бюджет)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</si>
  <si>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 (местный бюджет)</t>
  </si>
  <si>
    <t>Субсидии на частичное возмещение затрат теплоснабжающим организациям по оплате задолженности за поставленный газ (местный бюджет)</t>
  </si>
  <si>
    <t>Частичное возмещение теплоснабжающим организациям внегородских территорий ЗАТО Северск, использующим в качестве основного топлива уголь, затрат, не предусмотренных тарифом на тепловую энергию на отопительный период 2021 - 2022 годов (местный бюджет)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</si>
  <si>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 (местный бюджет)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</si>
  <si>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 (местный бюджет)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</si>
  <si>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 (местный бюджет)</t>
  </si>
  <si>
    <t>Финансовое обеспечение затрат получателей субсидии, возникающих в результате реализации территориального общественного самоуправления на территории городского округа ЗАТО Северск (местный бюджет)</t>
  </si>
  <si>
    <t>Возмещение затрат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 (областной бюджет)</t>
  </si>
  <si>
    <t xml:space="preserve">V. </t>
  </si>
  <si>
    <t>УИО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</si>
  <si>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</si>
  <si>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Субсидия не предоставлялась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</si>
</sst>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</font>
    <font>
      <b/>
      <sz val="12"/>
      <color rgb="FF333333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49" fontId="4" fillId="2" borderId="1" xfId="0" applyNumberFormat="1" applyFont="1" applyFill="1" applyBorder="1" applyAlignment="1" applyProtection="1">
      <alignment horizontal="left" vertical="center" wrapText="1"/>
    </xf>
    <xf numFmtId="0" fontId="2" fillId="2" borderId="0" xfId="0" applyFont="1" applyFill="1" applyAlignment="1">
      <alignment vertical="center"/>
    </xf>
    <xf numFmtId="0" fontId="4" fillId="2" borderId="1" xfId="0" applyNumberFormat="1" applyFont="1" applyFill="1" applyBorder="1" applyAlignment="1" applyProtection="1">
      <alignment horizontal="left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2" xfId="0" applyFont="1" applyBorder="1" applyAlignment="1">
      <alignment vertical="center"/>
    </xf>
    <xf numFmtId="1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2.xml"/><Relationship Id="rId18" Type="http://schemas.openxmlformats.org/officeDocument/2006/relationships/revisionLog" Target="revisionLog13.xml"/><Relationship Id="rId26" Type="http://schemas.openxmlformats.org/officeDocument/2006/relationships/revisionLog" Target="revisionLog14.xml"/><Relationship Id="rId39" Type="http://schemas.openxmlformats.org/officeDocument/2006/relationships/revisionLog" Target="revisionLog15.xml"/><Relationship Id="rId3" Type="http://schemas.openxmlformats.org/officeDocument/2006/relationships/revisionLog" Target="revisionLog111.xml"/><Relationship Id="rId21" Type="http://schemas.openxmlformats.org/officeDocument/2006/relationships/revisionLog" Target="revisionLog141.xml"/><Relationship Id="rId34" Type="http://schemas.openxmlformats.org/officeDocument/2006/relationships/revisionLog" Target="revisionLog151.xml"/><Relationship Id="rId42" Type="http://schemas.openxmlformats.org/officeDocument/2006/relationships/revisionLog" Target="revisionLog16.xml"/><Relationship Id="rId47" Type="http://schemas.openxmlformats.org/officeDocument/2006/relationships/revisionLog" Target="revisionLog17.xml"/><Relationship Id="rId50" Type="http://schemas.openxmlformats.org/officeDocument/2006/relationships/revisionLog" Target="revisionLog2.xml"/><Relationship Id="rId7" Type="http://schemas.openxmlformats.org/officeDocument/2006/relationships/revisionLog" Target="revisionLog121.xml"/><Relationship Id="rId12" Type="http://schemas.openxmlformats.org/officeDocument/2006/relationships/revisionLog" Target="revisionLog131.xml"/><Relationship Id="rId17" Type="http://schemas.openxmlformats.org/officeDocument/2006/relationships/revisionLog" Target="revisionLog1411.xml"/><Relationship Id="rId25" Type="http://schemas.openxmlformats.org/officeDocument/2006/relationships/revisionLog" Target="revisionLog1511.xml"/><Relationship Id="rId33" Type="http://schemas.openxmlformats.org/officeDocument/2006/relationships/revisionLog" Target="revisionLog161.xml"/><Relationship Id="rId38" Type="http://schemas.openxmlformats.org/officeDocument/2006/relationships/revisionLog" Target="revisionLog171.xml"/><Relationship Id="rId46" Type="http://schemas.openxmlformats.org/officeDocument/2006/relationships/revisionLog" Target="revisionLog18.xml"/><Relationship Id="rId2" Type="http://schemas.openxmlformats.org/officeDocument/2006/relationships/revisionLog" Target="revisionLog1111.xml"/><Relationship Id="rId16" Type="http://schemas.openxmlformats.org/officeDocument/2006/relationships/revisionLog" Target="revisionLog14111.xml"/><Relationship Id="rId20" Type="http://schemas.openxmlformats.org/officeDocument/2006/relationships/revisionLog" Target="revisionLog15111.xml"/><Relationship Id="rId29" Type="http://schemas.openxmlformats.org/officeDocument/2006/relationships/revisionLog" Target="revisionLog1611.xml"/><Relationship Id="rId41" Type="http://schemas.openxmlformats.org/officeDocument/2006/relationships/revisionLog" Target="revisionLog181.xml"/><Relationship Id="rId54" Type="http://schemas.openxmlformats.org/officeDocument/2006/relationships/revisionLog" Target="revisionLog1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1.xml"/><Relationship Id="rId11" Type="http://schemas.openxmlformats.org/officeDocument/2006/relationships/revisionLog" Target="revisionLog1311.xml"/><Relationship Id="rId24" Type="http://schemas.openxmlformats.org/officeDocument/2006/relationships/revisionLog" Target="revisionLog16111.xml"/><Relationship Id="rId32" Type="http://schemas.openxmlformats.org/officeDocument/2006/relationships/revisionLog" Target="revisionLog1711.xml"/><Relationship Id="rId37" Type="http://schemas.openxmlformats.org/officeDocument/2006/relationships/revisionLog" Target="revisionLog1811.xml"/><Relationship Id="rId40" Type="http://schemas.openxmlformats.org/officeDocument/2006/relationships/revisionLog" Target="revisionLog19.xml"/><Relationship Id="rId45" Type="http://schemas.openxmlformats.org/officeDocument/2006/relationships/revisionLog" Target="revisionLog110.xml"/><Relationship Id="rId53" Type="http://schemas.openxmlformats.org/officeDocument/2006/relationships/revisionLog" Target="revisionLog4.xml"/><Relationship Id="rId5" Type="http://schemas.openxmlformats.org/officeDocument/2006/relationships/revisionLog" Target="revisionLog12111.xml"/><Relationship Id="rId15" Type="http://schemas.openxmlformats.org/officeDocument/2006/relationships/revisionLog" Target="revisionLog141111.xml"/><Relationship Id="rId23" Type="http://schemas.openxmlformats.org/officeDocument/2006/relationships/revisionLog" Target="revisionLog161111.xml"/><Relationship Id="rId28" Type="http://schemas.openxmlformats.org/officeDocument/2006/relationships/revisionLog" Target="revisionLog17111.xml"/><Relationship Id="rId36" Type="http://schemas.openxmlformats.org/officeDocument/2006/relationships/revisionLog" Target="revisionLog18111.xml"/><Relationship Id="rId49" Type="http://schemas.openxmlformats.org/officeDocument/2006/relationships/revisionLog" Target="revisionLog11.xml"/><Relationship Id="rId10" Type="http://schemas.openxmlformats.org/officeDocument/2006/relationships/revisionLog" Target="revisionLog13111.xml"/><Relationship Id="rId19" Type="http://schemas.openxmlformats.org/officeDocument/2006/relationships/revisionLog" Target="revisionLog151111.xml"/><Relationship Id="rId31" Type="http://schemas.openxmlformats.org/officeDocument/2006/relationships/revisionLog" Target="revisionLog181111.xml"/><Relationship Id="rId44" Type="http://schemas.openxmlformats.org/officeDocument/2006/relationships/revisionLog" Target="revisionLog1101.xml"/><Relationship Id="rId52" Type="http://schemas.openxmlformats.org/officeDocument/2006/relationships/revisionLog" Target="revisionLog3.xml"/><Relationship Id="rId4" Type="http://schemas.openxmlformats.org/officeDocument/2006/relationships/revisionLog" Target="revisionLog121111.xml"/><Relationship Id="rId9" Type="http://schemas.openxmlformats.org/officeDocument/2006/relationships/revisionLog" Target="revisionLog131111.xml"/><Relationship Id="rId14" Type="http://schemas.openxmlformats.org/officeDocument/2006/relationships/revisionLog" Target="revisionLog1411111.xml"/><Relationship Id="rId22" Type="http://schemas.openxmlformats.org/officeDocument/2006/relationships/revisionLog" Target="revisionLog1611111.xml"/><Relationship Id="rId27" Type="http://schemas.openxmlformats.org/officeDocument/2006/relationships/revisionLog" Target="revisionLog171111.xml"/><Relationship Id="rId30" Type="http://schemas.openxmlformats.org/officeDocument/2006/relationships/revisionLog" Target="revisionLog1811111.xml"/><Relationship Id="rId35" Type="http://schemas.openxmlformats.org/officeDocument/2006/relationships/revisionLog" Target="revisionLog191.xml"/><Relationship Id="rId43" Type="http://schemas.openxmlformats.org/officeDocument/2006/relationships/revisionLog" Target="revisionLog11011.xml"/><Relationship Id="rId48" Type="http://schemas.openxmlformats.org/officeDocument/2006/relationships/revisionLog" Target="revisionLog112.xml"/><Relationship Id="rId8" Type="http://schemas.openxmlformats.org/officeDocument/2006/relationships/revisionLog" Target="revisionLog113.xml"/><Relationship Id="rId51" Type="http://schemas.openxmlformats.org/officeDocument/2006/relationships/revisionLog" Target="revisionLog114.xml"/></Relationships>
</file>

<file path=xl/revisions/revisionHeaders.xml><?xml version="1.0" encoding="utf-8"?>
<headers xmlns="http://schemas.openxmlformats.org/spreadsheetml/2006/main" xmlns:r="http://schemas.openxmlformats.org/officeDocument/2006/relationships" guid="{017EC904-F887-48CF-8D8C-8965A0ECED51}" diskRevisions="1" revisionId="232" version="54">
  <header guid="{002C178C-D199-4741-A747-9A9350BCCB73}" dateTime="2024-04-01T17:05:38" maxSheetId="2" userName="Жиянова Н.В." r:id="rId1">
    <sheetIdMap count="1">
      <sheetId val="1"/>
    </sheetIdMap>
  </header>
  <header guid="{57073ACE-F9BD-4D6C-807E-E1ADDAA58FB9}" dateTime="2024-04-01T17:05:54" maxSheetId="2" userName="Жиянова Н.В." r:id="rId2">
    <sheetIdMap count="1">
      <sheetId val="1"/>
    </sheetIdMap>
  </header>
  <header guid="{E200597C-0FB4-4AAB-9079-96F428B6F9BA}" dateTime="2024-04-01T17:07:34" maxSheetId="2" userName="Шурыгина С.В." r:id="rId3" minRId="3" maxRId="6">
    <sheetIdMap count="1">
      <sheetId val="1"/>
    </sheetIdMap>
  </header>
  <header guid="{B5EBB7CA-BA18-4E1C-A51C-0BD829AD0C57}" dateTime="2024-04-01T17:08:13" maxSheetId="2" userName="Жиянова Н.В." r:id="rId4" minRId="9" maxRId="16">
    <sheetIdMap count="1">
      <sheetId val="1"/>
    </sheetIdMap>
  </header>
  <header guid="{6A6A4417-7870-4FC2-95C0-37EE3A6A319E}" dateTime="2024-04-01T17:09:41" maxSheetId="2" userName="Жиянова Н.В." r:id="rId5">
    <sheetIdMap count="1">
      <sheetId val="1"/>
    </sheetIdMap>
  </header>
  <header guid="{2E54A8B9-9535-4A03-83DA-A7E26CDC42D4}" dateTime="2024-04-01T17:10:17" maxSheetId="2" userName="Жиянова Н.В." r:id="rId6">
    <sheetIdMap count="1">
      <sheetId val="1"/>
    </sheetIdMap>
  </header>
  <header guid="{16E54C7D-0174-4ADB-8CFA-7202617874A9}" dateTime="2024-04-01T17:12:12" maxSheetId="2" userName="Жиянова Н.В." r:id="rId7" minRId="23">
    <sheetIdMap count="1">
      <sheetId val="1"/>
    </sheetIdMap>
  </header>
  <header guid="{0725B335-B1B9-4DAF-A4E1-50266573EE4C}" dateTime="2024-04-01T17:12:25" maxSheetId="2" userName="Жиянова Н.В." r:id="rId8">
    <sheetIdMap count="1">
      <sheetId val="1"/>
    </sheetIdMap>
  </header>
  <header guid="{85530325-1561-4E3A-B33B-3E0C1F0BE2CF}" dateTime="2024-04-01T17:13:01" maxSheetId="2" userName="Жиянова Н.В." r:id="rId9">
    <sheetIdMap count="1">
      <sheetId val="1"/>
    </sheetIdMap>
  </header>
  <header guid="{F21393B0-FBA3-4896-8998-A9E2F77F7608}" dateTime="2024-04-01T17:17:31" maxSheetId="2" userName="Шурыгина С.В." r:id="rId10" minRId="30" maxRId="33">
    <sheetIdMap count="1">
      <sheetId val="1"/>
    </sheetIdMap>
  </header>
  <header guid="{EE955D0A-DCAF-402A-A66A-D059B7AC020E}" dateTime="2024-04-01T17:32:57" maxSheetId="2" userName="Жиянова Н.В." r:id="rId11">
    <sheetIdMap count="1">
      <sheetId val="1"/>
    </sheetIdMap>
  </header>
  <header guid="{4346829A-665D-4896-8FB3-6CE7E176EEF6}" dateTime="2024-04-01T17:59:52" maxSheetId="2" userName="Жиянова Н.В." r:id="rId12" minRId="38" maxRId="44">
    <sheetIdMap count="1">
      <sheetId val="1"/>
    </sheetIdMap>
  </header>
  <header guid="{D7DD2E03-D6B9-4B1B-A92C-7528EA8FFCA6}" dateTime="2024-04-01T18:01:42" maxSheetId="2" userName="Жиянова Н.В." r:id="rId13" minRId="47" maxRId="57">
    <sheetIdMap count="1">
      <sheetId val="1"/>
    </sheetIdMap>
  </header>
  <header guid="{DD49D74A-D074-40E1-B3C4-329DF504780F}" dateTime="2024-04-01T18:02:31" maxSheetId="2" userName="Жиянова Н.В." r:id="rId14" minRId="60">
    <sheetIdMap count="1">
      <sheetId val="1"/>
    </sheetIdMap>
  </header>
  <header guid="{65448F5C-63DE-4D8C-A583-FBD2A905E4E5}" dateTime="2024-04-01T18:02:46" maxSheetId="2" userName="Жиянова Н.В." r:id="rId15">
    <sheetIdMap count="1">
      <sheetId val="1"/>
    </sheetIdMap>
  </header>
  <header guid="{F4C5E164-F9C3-470D-B8E0-0CAA31B081B3}" dateTime="2024-04-01T18:10:47" maxSheetId="2" userName="Чумакова С.А." r:id="rId16">
    <sheetIdMap count="1">
      <sheetId val="1"/>
    </sheetIdMap>
  </header>
  <header guid="{EE748615-776E-4761-8218-2A8FEA8EDC8A}" dateTime="2024-04-01T18:39:32" maxSheetId="2" userName="Жиянова Н.В." r:id="rId17" minRId="67" maxRId="69">
    <sheetIdMap count="1">
      <sheetId val="1"/>
    </sheetIdMap>
  </header>
  <header guid="{4810DF2C-6E1C-4182-8CA9-6B336C8287FF}" dateTime="2024-04-01T18:44:49" maxSheetId="2" userName="Жиянова Н.В." r:id="rId18">
    <sheetIdMap count="1">
      <sheetId val="1"/>
    </sheetIdMap>
  </header>
  <header guid="{437CE5E7-D8AB-4026-9192-7F8BFE9B78D9}" dateTime="2024-04-01T18:46:16" maxSheetId="2" userName="Жиянова Н.В." r:id="rId19">
    <sheetIdMap count="1">
      <sheetId val="1"/>
    </sheetIdMap>
  </header>
  <header guid="{5DD188DA-6967-48CC-B28D-E24E08893B86}" dateTime="2024-04-01T18:56:01" maxSheetId="2" userName="Жиянова Н.В." r:id="rId20" minRId="76" maxRId="80">
    <sheetIdMap count="1">
      <sheetId val="1"/>
    </sheetIdMap>
  </header>
  <header guid="{53FF8AC5-397B-482F-A11E-59A409C04BA5}" dateTime="2024-04-01T18:57:08" maxSheetId="2" userName="Жиянова Н.В." r:id="rId21">
    <sheetIdMap count="1">
      <sheetId val="1"/>
    </sheetIdMap>
  </header>
  <header guid="{07BB26FA-0117-4430-AFA7-EDE2EBE1C073}" dateTime="2024-04-01T18:58:21" maxSheetId="2" userName="Жиянова Н.В." r:id="rId22" minRId="85" maxRId="91">
    <sheetIdMap count="1">
      <sheetId val="1"/>
    </sheetIdMap>
  </header>
  <header guid="{513D9DF0-D123-4F5A-86C8-9867FF83B5CF}" dateTime="2024-04-01T18:58:33" maxSheetId="2" userName="Жиянова Н.В." r:id="rId23" minRId="94">
    <sheetIdMap count="1">
      <sheetId val="1"/>
    </sheetIdMap>
  </header>
  <header guid="{833E7C16-4BFF-4CE2-8261-C7D0168BE072}" dateTime="2024-04-01T18:58:34" maxSheetId="2" userName="Жиянова Н.В." r:id="rId24">
    <sheetIdMap count="1">
      <sheetId val="1"/>
    </sheetIdMap>
  </header>
  <header guid="{B88814F5-0DAF-4E97-8AC8-4D08F00922FE}" dateTime="2024-04-01T19:03:20" maxSheetId="2" userName="Жиянова Н.В." r:id="rId25" minRId="99" maxRId="109">
    <sheetIdMap count="1">
      <sheetId val="1"/>
    </sheetIdMap>
  </header>
  <header guid="{A0CCB36C-1915-48BF-A8AC-EF078B5C474B}" dateTime="2024-04-01T19:03:24" maxSheetId="2" userName="Жиянова Н.В." r:id="rId26">
    <sheetIdMap count="1">
      <sheetId val="1"/>
    </sheetIdMap>
  </header>
  <header guid="{3F15805F-6C45-4182-A99F-50045E213303}" dateTime="2024-04-01T19:09:48" maxSheetId="2" userName="Жиянова Н.В." r:id="rId27" minRId="114">
    <sheetIdMap count="1">
      <sheetId val="1"/>
    </sheetIdMap>
  </header>
  <header guid="{85DE5C22-E2D6-44D5-81AE-BC420492D75B}" dateTime="2024-04-01T19:10:35" maxSheetId="2" userName="Жиянова Н.В." r:id="rId28" minRId="117">
    <sheetIdMap count="1">
      <sheetId val="1"/>
    </sheetIdMap>
  </header>
  <header guid="{223D89C8-CD1A-4864-AA06-CAEDFDB83B9C}" dateTime="2024-04-01T19:10:36" maxSheetId="2" userName="Жиянова Н.В." r:id="rId29">
    <sheetIdMap count="1">
      <sheetId val="1"/>
    </sheetIdMap>
  </header>
  <header guid="{1995D195-086A-4E6C-A6DB-BE3AF4114BB5}" dateTime="2024-04-01T19:10:49" maxSheetId="2" userName="Жиянова Н.В." r:id="rId30">
    <sheetIdMap count="1">
      <sheetId val="1"/>
    </sheetIdMap>
  </header>
  <header guid="{579C31D3-C57F-4FB2-94A8-D54E9B549F61}" dateTime="2024-04-01T19:10:58" maxSheetId="2" userName="Жиянова Н.В." r:id="rId31">
    <sheetIdMap count="1">
      <sheetId val="1"/>
    </sheetIdMap>
  </header>
  <header guid="{2097690A-9541-4649-A0E2-6D961CB34B37}" dateTime="2024-04-01T19:19:50" maxSheetId="2" userName="Жиянова Н.В." r:id="rId32" minRId="126" maxRId="127">
    <sheetIdMap count="1">
      <sheetId val="1"/>
    </sheetIdMap>
  </header>
  <header guid="{7AF2E1CE-A5FA-4330-AFB3-1ED4236CE0F2}" dateTime="2024-04-01T19:19:51" maxSheetId="2" userName="Жиянова Н.В." r:id="rId33">
    <sheetIdMap count="1">
      <sheetId val="1"/>
    </sheetIdMap>
  </header>
  <header guid="{13A60260-DFB7-47CE-A927-9FE2C62ADB8B}" dateTime="2024-04-01T19:20:22" maxSheetId="2" userName="Жиянова Н.В." r:id="rId34">
    <sheetIdMap count="1">
      <sheetId val="1"/>
    </sheetIdMap>
  </header>
  <header guid="{C711CC9A-FCE3-4E0C-B6A0-DA4162DAF327}" dateTime="2024-04-01T19:20:52" maxSheetId="2" userName="Жиянова Н.В." r:id="rId35" minRId="134">
    <sheetIdMap count="1">
      <sheetId val="1"/>
    </sheetIdMap>
  </header>
  <header guid="{834BA07A-1CBB-4494-8A8F-772B2D255DB5}" dateTime="2024-04-01T19:21:01" maxSheetId="2" userName="Жиянова Н.В." r:id="rId36">
    <sheetIdMap count="1">
      <sheetId val="1"/>
    </sheetIdMap>
  </header>
  <header guid="{679AA40A-3F6E-45D0-92BB-9BD61D9C9298}" dateTime="2024-04-01T19:23:51" maxSheetId="2" userName="Жиянова Н.В." r:id="rId37">
    <sheetIdMap count="1">
      <sheetId val="1"/>
    </sheetIdMap>
  </header>
  <header guid="{FB29BA2B-FA84-45BF-A791-96AC59E93025}" dateTime="2024-04-01T19:32:10" maxSheetId="2" userName="Жиянова Н.В." r:id="rId38">
    <sheetIdMap count="1">
      <sheetId val="1"/>
    </sheetIdMap>
  </header>
  <header guid="{0B47A548-4F86-4987-AF98-76043DDBF45F}" dateTime="2024-04-01T19:34:51" maxSheetId="2" userName="Жиянова Н.В." r:id="rId39" minRId="143" maxRId="146">
    <sheetIdMap count="1">
      <sheetId val="1"/>
    </sheetIdMap>
  </header>
  <header guid="{D637ADCE-65F7-411F-B9A0-DF58CC3BC62C}" dateTime="2024-04-01T19:35:11" maxSheetId="2" userName="Жиянова Н.В." r:id="rId40" minRId="149" maxRId="151">
    <sheetIdMap count="1">
      <sheetId val="1"/>
    </sheetIdMap>
  </header>
  <header guid="{D45E6801-D5A2-4209-B7EE-B9B0EDDB8853}" dateTime="2024-04-01T19:35:19" maxSheetId="2" userName="Жиянова Н.В." r:id="rId41">
    <sheetIdMap count="1">
      <sheetId val="1"/>
    </sheetIdMap>
  </header>
  <header guid="{549B9075-3C56-4539-A53D-0AC49C8C437F}" dateTime="2024-04-01T19:35:42" maxSheetId="2" userName="Жиянова Н.В." r:id="rId42">
    <sheetIdMap count="1">
      <sheetId val="1"/>
    </sheetIdMap>
  </header>
  <header guid="{79CA7F8C-BA04-4E6C-8D14-666AB8A97911}" dateTime="2024-04-01T19:35:43" maxSheetId="2" userName="Жиянова Н.В." r:id="rId43">
    <sheetIdMap count="1">
      <sheetId val="1"/>
    </sheetIdMap>
  </header>
  <header guid="{EDC5EE96-94E0-46B1-A06C-1DB6C5521599}" dateTime="2024-04-01T19:35:57" maxSheetId="2" userName="Жиянова Н.В." r:id="rId44">
    <sheetIdMap count="1">
      <sheetId val="1"/>
    </sheetIdMap>
  </header>
  <header guid="{E94A5AE4-4800-41F9-A25D-814D2A165E99}" dateTime="2024-04-01T20:17:20" maxSheetId="2" userName="Жиянова Н.В." r:id="rId45" minRId="162" maxRId="167">
    <sheetIdMap count="1">
      <sheetId val="1"/>
    </sheetIdMap>
  </header>
  <header guid="{45E317D0-4797-4BD8-95BB-0B57A4E601B4}" dateTime="2024-04-01T20:17:46" maxSheetId="2" userName="Жиянова Н.В." r:id="rId46" minRId="170" maxRId="181">
    <sheetIdMap count="1">
      <sheetId val="1"/>
    </sheetIdMap>
  </header>
  <header guid="{2F1E9AA2-B8EA-424D-8A69-7461EFE77345}" dateTime="2024-04-01T20:18:01" maxSheetId="2" userName="Жиянова Н.В." r:id="rId47" minRId="184" maxRId="191">
    <sheetIdMap count="1">
      <sheetId val="1"/>
    </sheetIdMap>
  </header>
  <header guid="{4968085A-B9E7-44F3-9092-FCA47BDC2A6A}" dateTime="2024-04-01T20:18:36" maxSheetId="2" userName="Жиянова Н.В." r:id="rId48" minRId="194">
    <sheetIdMap count="1">
      <sheetId val="1"/>
    </sheetIdMap>
  </header>
  <header guid="{10E4D818-9584-4E9B-B013-D8A76AD2FADA}" dateTime="2024-04-01T20:19:55" maxSheetId="2" userName="Жиянова Н.В." r:id="rId49">
    <sheetIdMap count="1">
      <sheetId val="1"/>
    </sheetIdMap>
  </header>
  <header guid="{990734F9-7632-483D-9087-C3C435889B96}" dateTime="2024-04-01T20:24:19" maxSheetId="2" userName="Кириллова О.Н." r:id="rId50" minRId="199" maxRId="200">
    <sheetIdMap count="1">
      <sheetId val="1"/>
    </sheetIdMap>
  </header>
  <header guid="{B9F13E69-2548-4C33-9C8F-B93F0E9426CA}" dateTime="2024-04-01T20:36:39" maxSheetId="2" userName="Чумакова С.А." r:id="rId51">
    <sheetIdMap count="1">
      <sheetId val="1"/>
    </sheetIdMap>
  </header>
  <header guid="{CA581E36-FCA1-48C0-ADDD-3B0EFAE8ED3D}" dateTime="2024-04-01T21:21:06" maxSheetId="2" userName="Кириллова О.Н." r:id="rId52" minRId="205" maxRId="226">
    <sheetIdMap count="1">
      <sheetId val="1"/>
    </sheetIdMap>
  </header>
  <header guid="{100B8D2F-0DEA-4F9F-A372-C8D83C3C3A10}" dateTime="2024-04-01T21:36:18" maxSheetId="2" userName="Кириллова О.Н." r:id="rId53">
    <sheetIdMap count="1">
      <sheetId val="1"/>
    </sheetIdMap>
  </header>
  <header guid="{017EC904-F887-48CF-8D8C-8965A0ECED51}" dateTime="2024-04-01T21:41:40" maxSheetId="2" userName="isv1" r:id="rId54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dn rId="0" localSheetId="1" customView="1" name="Z_6C4C590B_29D2_4E3C_A4CC_1D1F04F47473_.wvu.PrintArea" hidden="1" oldHidden="1">
    <formula>'010124'!$A$1:$L$52</formula>
  </rdn>
  <rdn rId="0" localSheetId="1" customView="1" name="Z_6C4C590B_29D2_4E3C_A4CC_1D1F04F47473_.wvu.PrintTitles" hidden="1" oldHidden="1">
    <formula>'010124'!$7:$7</formula>
  </rdn>
  <rcv guid="{6C4C590B-29D2-4E3C-A4CC-1D1F04F47473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9" sId="1" numFmtId="4">
    <oc r="I40">
      <v>2</v>
    </oc>
    <nc r="I40">
      <v>7</v>
    </nc>
  </rcc>
  <rcc rId="200" sId="1" numFmtId="4">
    <oc r="J40">
      <v>2</v>
    </oc>
    <nc r="J40">
      <v>7</v>
    </nc>
  </rcc>
  <rdn rId="0" localSheetId="1" customView="1" name="Z_0BD47697_586B_4255_B9B5_6AD04B008829_.wvu.PrintArea" hidden="1" oldHidden="1">
    <formula>'010124'!$A$1:$L$52</formula>
  </rdn>
  <rdn rId="0" localSheetId="1" customView="1" name="Z_0BD47697_586B_4255_B9B5_6AD04B008829_.wvu.PrintTitles" hidden="1" oldHidden="1">
    <formula>'010124'!$7:$7</formula>
  </rdn>
  <rcv guid="{0BD47697-586B-4255-B9B5-6AD04B008829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5" sId="1" numFmtId="4">
    <oc r="H34">
      <f>10+10+10+28</f>
    </oc>
    <nc r="H34">
      <v>3</v>
    </nc>
  </rcc>
  <rcc rId="206" sId="1" numFmtId="4">
    <oc r="I34">
      <f>10+10+10+28</f>
    </oc>
    <nc r="I34">
      <v>3</v>
    </nc>
  </rcc>
  <rcc rId="207" sId="1" numFmtId="4">
    <oc r="J34">
      <f>10+10+10+28</f>
    </oc>
    <nc r="J34">
      <v>3</v>
    </nc>
  </rcc>
  <rcc rId="208" sId="1" numFmtId="4">
    <oc r="H35">
      <v>4</v>
    </oc>
    <nc r="H35">
      <v>1</v>
    </nc>
  </rcc>
  <rcc rId="209" sId="1" numFmtId="4">
    <oc r="I35">
      <v>4</v>
    </oc>
    <nc r="I35">
      <v>1</v>
    </nc>
  </rcc>
  <rcc rId="210" sId="1" numFmtId="4">
    <oc r="J35">
      <v>4</v>
    </oc>
    <nc r="J35">
      <v>1</v>
    </nc>
  </rcc>
  <rcc rId="211" sId="1" numFmtId="4">
    <oc r="H36">
      <v>5</v>
    </oc>
    <nc r="H36">
      <v>1</v>
    </nc>
  </rcc>
  <rcc rId="212" sId="1" numFmtId="4">
    <oc r="I36">
      <v>5</v>
    </oc>
    <nc r="I36">
      <v>1</v>
    </nc>
  </rcc>
  <rcc rId="213" sId="1" numFmtId="4">
    <oc r="J36">
      <v>5</v>
    </oc>
    <nc r="J36">
      <v>1</v>
    </nc>
  </rcc>
  <rcc rId="214" sId="1" numFmtId="4">
    <oc r="H37">
      <v>12</v>
    </oc>
    <nc r="H37">
      <v>1</v>
    </nc>
  </rcc>
  <rcc rId="215" sId="1" numFmtId="4">
    <oc r="I37">
      <v>12</v>
    </oc>
    <nc r="I37">
      <v>1</v>
    </nc>
  </rcc>
  <rcc rId="216" sId="1" numFmtId="4">
    <oc r="J37">
      <v>3</v>
    </oc>
    <nc r="J37">
      <v>1</v>
    </nc>
  </rcc>
  <rcc rId="217" sId="1">
    <oc r="H38">
      <f>3+12+3+12+2+12+12+12+12+2+2</f>
    </oc>
    <nc r="H38">
      <v>5</v>
    </nc>
  </rcc>
  <rcc rId="218" sId="1">
    <oc r="I38">
      <f>3+12+3+12+2+12+12+12+12+2+2</f>
    </oc>
    <nc r="I38">
      <v>5</v>
    </nc>
  </rcc>
  <rcc rId="219" sId="1">
    <oc r="J38">
      <f>3+12+3+12+2+12+12+12+12+2+2</f>
    </oc>
    <nc r="J38">
      <v>5</v>
    </nc>
  </rcc>
  <rcc rId="220" sId="1" numFmtId="4">
    <oc r="H40">
      <v>7</v>
    </oc>
    <nc r="H40">
      <v>2</v>
    </nc>
  </rcc>
  <rcc rId="221" sId="1" numFmtId="4">
    <oc r="I40">
      <v>7</v>
    </oc>
    <nc r="I40">
      <v>2</v>
    </nc>
  </rcc>
  <rcc rId="222" sId="1" numFmtId="4">
    <oc r="J40">
      <v>7</v>
    </oc>
    <nc r="J40">
      <v>2</v>
    </nc>
  </rcc>
  <rcc rId="223" sId="1" numFmtId="4">
    <oc r="H48">
      <v>6</v>
    </oc>
    <nc r="H48">
      <v>1</v>
    </nc>
  </rcc>
  <rcc rId="224" sId="1" numFmtId="4">
    <oc r="I48">
      <v>6</v>
    </oc>
    <nc r="I48">
      <v>1</v>
    </nc>
  </rcc>
  <rcc rId="225" sId="1" numFmtId="4">
    <oc r="J48">
      <v>6</v>
    </oc>
    <nc r="J48">
      <v>1</v>
    </nc>
  </rcc>
  <rcc rId="226" sId="1">
    <nc r="L52" t="inlineStr">
      <is>
        <t>Субсидия не предоставлялась</t>
      </is>
    </nc>
  </rcc>
  <rfmt sheetId="1" sqref="L52">
    <dxf>
      <alignment wrapText="1" readingOrder="0"/>
    </dxf>
  </rfmt>
  <rfmt sheetId="1" sqref="A1:XFD1048576">
    <dxf>
      <alignment vertical="center" readingOrder="0"/>
    </dxf>
  </rfmt>
  <rcv guid="{0BD47697-586B-4255-B9B5-6AD04B008829}" action="delete"/>
  <rdn rId="0" localSheetId="1" customView="1" name="Z_0BD47697_586B_4255_B9B5_6AD04B008829_.wvu.PrintArea" hidden="1" oldHidden="1">
    <formula>'010124'!$A$1:$L$52</formula>
    <oldFormula>'010124'!$A$1:$L$52</oldFormula>
  </rdn>
  <rdn rId="0" localSheetId="1" customView="1" name="Z_0BD47697_586B_4255_B9B5_6AD04B008829_.wvu.PrintTitles" hidden="1" oldHidden="1">
    <formula>'010124'!$7:$7</formula>
    <oldFormula>'010124'!$7:$7</oldFormula>
  </rdn>
  <rcv guid="{0BD47697-586B-4255-B9B5-6AD04B008829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BD47697-586B-4255-B9B5-6AD04B008829}" action="delete"/>
  <rdn rId="0" localSheetId="1" customView="1" name="Z_0BD47697_586B_4255_B9B5_6AD04B008829_.wvu.PrintArea" hidden="1" oldHidden="1">
    <formula>'010124'!$A$1:$L$52</formula>
    <oldFormula>'010124'!$A$1:$L$52</oldFormula>
  </rdn>
  <rdn rId="0" localSheetId="1" customView="1" name="Z_0BD47697_586B_4255_B9B5_6AD04B008829_.wvu.PrintTitles" hidden="1" oldHidden="1">
    <formula>'010124'!$7:$7</formula>
    <oldFormula>'010124'!$7:$7</oldFormula>
  </rdn>
  <rcv guid="{0BD47697-586B-4255-B9B5-6AD04B008829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'010124'!$A$1:$L$52</formula>
    <oldFormula>'010124'!$A$1:$L$52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47" sId="1">
    <oc r="B33" t="inlineStr">
      <is>
        <t xml:space="preserve">Финансовое обеспечение затрат МКП СВК, оказывающему услуги водоснабжения и водоотведения населению на внегородских территориях ЗАТО Северск
</t>
      </is>
    </oc>
    <nc r="B33" t="inlineStr">
      <is>
        <t xml:space="preserve">Финансовое обеспечение затрат МКП СВК, оказывающему услуги водоснабжения и водоотведения населению на внегородских территориях ЗАТО Северск (местный бюджет)
 </t>
      </is>
    </nc>
  </rcc>
  <rcc rId="48" sId="1">
    <oc r="B34" t="inlineStr">
      <is>
        <t>Финансовое обеспечение затрат получателей субсидии в рамках реализации Народной программы городских изменений "Радиус доверия - ЗАТО Северск"</t>
      </is>
    </oc>
    <nc r="B34" t="inlineStr">
      <is>
        <t>Финансовое обеспечение затрат получателей субсидии в рамках реализации Народной программы городских изменений "Радиус доверия - ЗАТО Северск" (местный бюджет)</t>
      </is>
    </nc>
  </rcc>
  <rcc rId="49" sId="1">
    <oc r="B35" t="inlineStr">
      <is>
    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    </is>
    </oc>
    <nc r="B35" t="inlineStr">
      <is>
    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 (местный бюджет)</t>
      </is>
    </nc>
  </rcc>
  <rcc rId="50" sId="1">
    <oc r="B36" t="inlineStr">
      <is>
    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    </is>
    </oc>
    <nc r="B36" t="inlineStr">
      <is>
    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(местный бюджет)</t>
      </is>
    </nc>
  </rcc>
  <rcc rId="51" sId="1">
    <oc r="B37" t="inlineStr">
      <is>
    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    </is>
    </oc>
    <nc r="B37" t="inlineStr">
      <is>
    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 (местный бюджет)</t>
      </is>
    </nc>
  </rcc>
  <rcc rId="52" sId="1">
    <oc r="B40" t="inlineStr">
      <is>
    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    </is>
    </oc>
    <nc r="B40" t="inlineStr">
      <is>
    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 (местный бюджет)</t>
      </is>
    </nc>
  </rcc>
  <rcc rId="53" sId="1">
    <oc r="B41" t="inlineStr">
      <is>
        <t>Субсидии на частичное возмещение затрат теплоснабжающим организациям по оплате задолженности за поставленный газ</t>
      </is>
    </oc>
    <nc r="B41" t="inlineStr">
      <is>
        <t>Субсидии на частичное возмещение затрат теплоснабжающим организациям по оплате задолженности за поставленный газ (местный бюджет)</t>
      </is>
    </nc>
  </rcc>
  <rcc rId="54" sId="1">
    <oc r="B42" t="inlineStr">
      <is>
        <t>Частичное возмещение теплоснабжающим организациям внегородских территорий ЗАТО Северск, использующим в качестве основного топлива уголь, затрат, не предусмотренных тарифом на тепловую энергию на отопительный период 2021 - 2022 годов</t>
      </is>
    </oc>
    <nc r="B42" t="inlineStr">
      <is>
        <t>Частичное возмещение теплоснабжающим организациям внегородских территорий ЗАТО Северск, использующим в качестве основного топлива уголь, затрат, не предусмотренных тарифом на тепловую энергию на отопительный период 2021 - 2022 годов (местный бюджет)</t>
      </is>
    </nc>
  </rcc>
  <rcc rId="55" sId="1">
    <oc r="B50" t="inlineStr">
      <is>
    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    </is>
    </oc>
    <nc r="B50" t="inlineStr">
      <is>
    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 (местный бюджет)</t>
      </is>
    </nc>
  </rcc>
  <rcc rId="56" sId="1">
    <oc r="B44" t="inlineStr">
      <is>
    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    </is>
    </oc>
    <nc r="B44" t="inlineStr">
      <is>
    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 (местный бюджет)</t>
      </is>
    </nc>
  </rcc>
  <rcc rId="57" sId="1">
    <oc r="B43" t="inlineStr">
      <is>
    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    </is>
    </oc>
    <nc r="B43" t="inlineStr">
      <is>
    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 (местный бюджет)</t>
      </is>
    </nc>
  </rcc>
  <rfmt sheetId="1" sqref="B43">
    <dxf>
      <numFmt numFmtId="0" formatCode="General"/>
    </dxf>
  </rfmt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fmt sheetId="1" sqref="F31">
    <dxf>
      <fill>
        <patternFill>
          <bgColor theme="0"/>
        </patternFill>
      </fill>
    </dxf>
  </rfmt>
  <rcc rId="143" sId="1" numFmtId="4">
    <nc r="G31">
      <v>1</v>
    </nc>
  </rcc>
  <rcc rId="144" sId="1" numFmtId="4">
    <nc r="H31">
      <v>2</v>
    </nc>
  </rcc>
  <rcc rId="145" sId="1" numFmtId="4">
    <nc r="I31">
      <v>2</v>
    </nc>
  </rcc>
  <rcc rId="146" sId="1" numFmtId="4">
    <nc r="J31">
      <v>2</v>
    </nc>
  </rcc>
  <rfmt sheetId="1" sqref="G31:J31">
    <dxf>
      <fill>
        <patternFill>
          <bgColor theme="0"/>
        </patternFill>
      </fill>
    </dxf>
  </rfmt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7.xml><?xml version="1.0" encoding="utf-8"?>
<revisions xmlns="http://schemas.openxmlformats.org/spreadsheetml/2006/main" xmlns:r="http://schemas.openxmlformats.org/officeDocument/2006/relationships">
  <rcc rId="184" sId="1">
    <oc r="O39" t="inlineStr">
      <is>
        <t>ПА</t>
      </is>
    </oc>
    <nc r="O39"/>
  </rcc>
  <rcc rId="185" sId="1">
    <oc r="O40" t="inlineStr">
      <is>
        <t>172-па</t>
      </is>
    </oc>
    <nc r="O40"/>
  </rcc>
  <rcc rId="186" sId="1">
    <oc r="O41" t="inlineStr">
      <is>
        <t>1832-па</t>
      </is>
    </oc>
    <nc r="O41"/>
  </rcc>
  <rcc rId="187" sId="1">
    <oc r="O42">
      <v>1458</v>
    </oc>
    <nc r="O42"/>
  </rcc>
  <rcc rId="188" sId="1">
    <oc r="O43" t="inlineStr">
      <is>
        <t>341-па</t>
      </is>
    </oc>
    <nc r="O43"/>
  </rcc>
  <rcc rId="189" sId="1">
    <oc r="O44">
      <v>2044</v>
    </oc>
    <nc r="O44"/>
  </rcc>
  <rcc rId="190" sId="1">
    <oc r="O45">
      <v>2099</v>
    </oc>
    <nc r="O45"/>
  </rcc>
  <rcc rId="191" sId="1">
    <oc r="Q45" t="inlineStr">
      <is>
        <t>был показатель рез-сти</t>
      </is>
    </oc>
    <nc r="Q45"/>
  </rcc>
  <rcv guid="{735B8FA8-D600-4113-B667-410EB77D1E5C}" action="delete"/>
  <rdn rId="0" localSheetId="1" customView="1" name="Z_735B8FA8_D600_4113_B667_410EB77D1E5C_.wvu.PrintArea" hidden="1" oldHidden="1">
    <formula>'010124'!$A$1:$L$52</formula>
    <oldFormula>'010124'!$A$1:$L$52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8.xml><?xml version="1.0" encoding="utf-8"?>
<revisions xmlns="http://schemas.openxmlformats.org/spreadsheetml/2006/main" xmlns:r="http://schemas.openxmlformats.org/officeDocument/2006/relationships">
  <rcc rId="170" sId="1">
    <oc r="E57" t="inlineStr">
      <is>
        <t>Админ</t>
      </is>
    </oc>
    <nc r="E57"/>
  </rcc>
  <rcc rId="171" sId="1">
    <oc r="F57">
      <f>F10+F11+F12+F13+F16+F19+F22+F25+F28+F29+F30+F31</f>
    </oc>
    <nc r="F57"/>
  </rcc>
  <rcc rId="172" sId="1">
    <oc r="G57">
      <f>G10+G11+G12+G13+G16+G19+G22+G25+G28+G29+G30+G31</f>
    </oc>
    <nc r="G57"/>
  </rcc>
  <rcc rId="173" sId="1">
    <oc r="H57">
      <f>H10+H11+H12+H13+H16+H19+H22+H25+H28+H29+H30+H31</f>
    </oc>
    <nc r="H57"/>
  </rcc>
  <rcc rId="174" sId="1">
    <oc r="I57">
      <f>I10+I11+I12+I13+I16+I19+I22+I25+I28+I29+I30+I31</f>
    </oc>
    <nc r="I57"/>
  </rcc>
  <rcc rId="175" sId="1">
    <oc r="J57">
      <f>J10+J11+J12+J13+J16+J19+J22+J25+J28+J29+J30+J31</f>
    </oc>
    <nc r="J57"/>
  </rcc>
  <rcc rId="176" sId="1">
    <oc r="E59" t="inlineStr">
      <is>
        <t>Всего</t>
      </is>
    </oc>
    <nc r="E59"/>
  </rcc>
  <rcc rId="177" sId="1">
    <oc r="F59">
      <f>F57+F32+F39+F49</f>
    </oc>
    <nc r="F59"/>
  </rcc>
  <rcc rId="178" sId="1">
    <oc r="G59">
      <f>G57+G32+G39+G49</f>
    </oc>
    <nc r="G59"/>
  </rcc>
  <rcc rId="179" sId="1">
    <oc r="H59">
      <f>H57+H32+H39+H49</f>
    </oc>
    <nc r="H59"/>
  </rcc>
  <rcc rId="180" sId="1">
    <oc r="I59">
      <f>I57+I32+I39+I49</f>
    </oc>
    <nc r="I59"/>
  </rcc>
  <rcc rId="181" sId="1">
    <oc r="J59">
      <f>J57+J32+J39+J49</f>
    </oc>
    <nc r="J59"/>
  </rcc>
  <rcv guid="{735B8FA8-D600-4113-B667-410EB77D1E5C}" action="delete"/>
  <rdn rId="0" localSheetId="1" customView="1" name="Z_735B8FA8_D600_4113_B667_410EB77D1E5C_.wvu.PrintArea" hidden="1" oldHidden="1">
    <formula>'010124'!$A$1:$L$52</formula>
    <oldFormula>'010124'!$A$1:$L$52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9.xml><?xml version="1.0" encoding="utf-8"?>
<revisions xmlns="http://schemas.openxmlformats.org/spreadsheetml/2006/main" xmlns:r="http://schemas.openxmlformats.org/officeDocument/2006/relationships">
  <rcc rId="149" sId="1">
    <oc r="H50">
      <v>220</v>
    </oc>
    <nc r="H50">
      <v>1</v>
    </nc>
  </rcc>
  <rcc rId="150" sId="1">
    <oc r="I50">
      <v>220</v>
    </oc>
    <nc r="I50">
      <v>1</v>
    </nc>
  </rcc>
  <rcc rId="151" sId="1">
    <oc r="J50">
      <v>224</v>
    </oc>
    <nc r="J50">
      <v>1</v>
    </nc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10.xml><?xml version="1.0" encoding="utf-8"?>
<revisions xmlns="http://schemas.openxmlformats.org/spreadsheetml/2006/main" xmlns:r="http://schemas.openxmlformats.org/officeDocument/2006/relationships">
  <rfmt sheetId="1" sqref="E31" start="0" length="2147483647">
    <dxf>
      <font>
        <color auto="1"/>
      </font>
    </dxf>
  </rfmt>
  <rfmt sheetId="1" sqref="A51:A52" start="0" length="0">
    <dxf>
      <border>
        <left style="thin">
          <color indexed="64"/>
        </left>
      </border>
    </dxf>
  </rfmt>
  <rfmt sheetId="1" sqref="L51:L52" start="0" length="0">
    <dxf>
      <border>
        <right style="thin">
          <color indexed="64"/>
        </right>
      </border>
    </dxf>
  </rfmt>
  <rfmt sheetId="1" sqref="A52:L52" start="0" length="0">
    <dxf>
      <border>
        <bottom style="thin">
          <color indexed="64"/>
        </bottom>
      </border>
    </dxf>
  </rfmt>
  <rfmt sheetId="1" sqref="A51:L5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cc rId="162" sId="1">
    <nc r="C51">
      <f>C52</f>
    </nc>
  </rcc>
  <rcc rId="163" sId="1">
    <nc r="C52">
      <v>100</v>
    </nc>
  </rcc>
  <rfmt sheetId="1" sqref="C51:C52">
    <dxf>
      <numFmt numFmtId="4" formatCode="#,##0.00"/>
    </dxf>
  </rfmt>
  <rfmt sheetId="1" sqref="A51" start="0" length="0">
    <dxf>
      <font>
        <b/>
        <sz val="12"/>
        <color rgb="FF333333"/>
        <name val="Times New Roman"/>
        <scheme val="none"/>
      </font>
      <alignment horizontal="center" vertical="center" readingOrder="0"/>
    </dxf>
  </rfmt>
  <rcc rId="164" sId="1">
    <nc r="A51" t="inlineStr">
      <is>
        <t xml:space="preserve">V. </t>
      </is>
    </nc>
  </rcc>
  <rcc rId="165" sId="1">
    <nc r="B51" t="inlineStr">
      <is>
        <t>УИО</t>
      </is>
    </nc>
  </rcc>
  <rfmt sheetId="1" sqref="B52">
    <dxf>
      <alignment vertical="center" readingOrder="0"/>
    </dxf>
  </rfmt>
  <rcc rId="166" sId="1" odxf="1" dxf="1">
    <nc r="B52" t="inlineStr">
      <is>
    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    </is>
    </nc>
    <ndxf>
      <alignment wrapText="1" readingOrder="0"/>
    </ndxf>
  </rcc>
  <rfmt sheetId="1" sqref="A51:XFD51" start="0" length="2147483647">
    <dxf>
      <font>
        <b val="0"/>
      </font>
    </dxf>
  </rfmt>
  <rfmt sheetId="1" sqref="A51:XFD51" start="0" length="2147483647">
    <dxf>
      <font>
        <b/>
      </font>
    </dxf>
  </rfmt>
  <rcc rId="167" sId="1">
    <oc r="C8">
      <f>C9+C32+C39+C49</f>
    </oc>
    <nc r="C8">
      <f>C9+C32+C39+C49+C51</f>
    </nc>
  </rcc>
  <rcv guid="{735B8FA8-D600-4113-B667-410EB77D1E5C}" action="delete"/>
  <rdn rId="0" localSheetId="1" customView="1" name="Z_735B8FA8_D600_4113_B667_410EB77D1E5C_.wvu.PrintArea" hidden="1" oldHidden="1">
    <formula>'010124'!$A$1:$L$52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fmt sheetId="1" xfDxf="1" sqref="A31" start="0" length="0">
    <dxf>
      <font>
        <sz val="12"/>
        <name val="Times New Roman"/>
        <scheme val="none"/>
      </font>
      <fill>
        <patternFill patternType="solid">
          <bgColor theme="0"/>
        </patternFill>
      </fill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" sId="1" xfDxf="1" dxf="1">
    <nc r="B31" t="inlineStr">
      <is>
        <t>Субсидия на финансовое обеспечение затрат социально ориентированных некоммерческих организаций</t>
      </is>
    </nc>
    <ndxf>
      <font>
        <sz val="12"/>
        <name val="Times New Roman"/>
        <scheme val="none"/>
      </font>
      <fill>
        <patternFill patternType="solid">
          <bgColor rgb="FFFFFF00"/>
        </patternFill>
      </fill>
      <alignment horizontal="lef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xfDxf="1" sqref="C31" start="0" length="0">
    <dxf>
      <font>
        <sz val="12"/>
        <name val="Times New Roman"/>
        <scheme val="none"/>
      </font>
      <numFmt numFmtId="4" formatCode="#,##0.00"/>
      <fill>
        <patternFill patternType="solid">
          <bgColor rgb="FFFFFF00"/>
        </patternFill>
      </fill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D31" start="0" length="0">
    <dxf>
      <font>
        <sz val="12"/>
        <name val="Times New Roman"/>
        <scheme val="none"/>
      </font>
      <numFmt numFmtId="4" formatCode="#,##0.00"/>
      <fill>
        <patternFill patternType="solid">
          <bgColor rgb="FFFFFF00"/>
        </patternFill>
      </fill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E31" start="0" length="0">
    <dxf>
      <font>
        <sz val="12"/>
        <name val="Times New Roman"/>
        <scheme val="none"/>
      </font>
      <numFmt numFmtId="4" formatCode="#,##0.00"/>
      <fill>
        <patternFill patternType="solid">
          <bgColor rgb="FFFFFF00"/>
        </patternFill>
      </fill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F31" start="0" length="0">
    <dxf>
      <font>
        <sz val="12"/>
        <name val="Times New Roman"/>
        <scheme val="none"/>
      </font>
      <numFmt numFmtId="1" formatCode="0"/>
      <fill>
        <patternFill patternType="solid">
          <bgColor rgb="FFFFFF00"/>
        </patternFill>
      </fill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G31" start="0" length="0">
    <dxf>
      <font>
        <sz val="12"/>
        <name val="Times New Roman"/>
        <scheme val="none"/>
      </font>
      <numFmt numFmtId="1" formatCode="0"/>
      <fill>
        <patternFill patternType="solid">
          <bgColor rgb="FFFFFF00"/>
        </patternFill>
      </fill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31" start="0" length="0">
    <dxf>
      <font>
        <sz val="12"/>
        <name val="Times New Roman"/>
        <scheme val="none"/>
      </font>
      <numFmt numFmtId="1" formatCode="0"/>
      <fill>
        <patternFill patternType="solid">
          <bgColor rgb="FFFFFF00"/>
        </patternFill>
      </fill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I31" start="0" length="0">
    <dxf>
      <font>
        <sz val="12"/>
        <name val="Times New Roman"/>
        <scheme val="none"/>
      </font>
      <numFmt numFmtId="1" formatCode="0"/>
      <fill>
        <patternFill patternType="solid">
          <bgColor rgb="FFFFFF00"/>
        </patternFill>
      </fill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J31" start="0" length="0">
    <dxf>
      <font>
        <sz val="12"/>
        <name val="Times New Roman"/>
        <scheme val="none"/>
      </font>
      <numFmt numFmtId="1" formatCode="0"/>
      <fill>
        <patternFill patternType="solid">
          <bgColor rgb="FFFFFF00"/>
        </patternFill>
      </fill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C31" start="0" length="0">
    <dxf>
      <font>
        <sz val="8"/>
        <color auto="1"/>
        <name val="Arial Cyr"/>
        <scheme val="none"/>
      </font>
      <fill>
        <patternFill patternType="none">
          <bgColor indexed="65"/>
        </patternFill>
      </fill>
      <alignment horizontal="right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rfmt>
  <rcc rId="4" sId="1" odxf="1" dxf="1" numFmtId="4">
    <nc r="C31">
      <v>8544650</v>
    </nc>
    <ndxf>
      <font>
        <sz val="12"/>
        <color auto="1"/>
        <name val="Times New Roman"/>
        <scheme val="none"/>
      </font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D31" start="0" length="0">
    <dxf>
      <font>
        <sz val="8"/>
        <color auto="1"/>
        <name val="Arial Cyr"/>
        <scheme val="none"/>
      </font>
      <fill>
        <patternFill patternType="none">
          <bgColor indexed="65"/>
        </patternFill>
      </fill>
      <alignment horizontal="right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rfmt>
  <rfmt sheetId="1" sqref="E31" start="0" length="0">
    <dxf>
      <font>
        <sz val="8"/>
        <color auto="1"/>
        <name val="Arial Cyr"/>
        <scheme val="none"/>
      </font>
      <fill>
        <patternFill patternType="none">
          <bgColor indexed="65"/>
        </patternFill>
      </fill>
      <alignment horizontal="right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rfmt>
  <rcc rId="5" sId="1" odxf="1" dxf="1" numFmtId="4">
    <nc r="D31">
      <v>8541827</v>
    </nc>
    <ndxf>
      <font>
        <sz val="12"/>
        <color auto="1"/>
        <name val="Times New Roman"/>
        <scheme val="none"/>
      </font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" sId="1" odxf="1" dxf="1" numFmtId="4">
    <nc r="E31">
      <v>8541827</v>
    </nc>
    <ndxf>
      <font>
        <sz val="12"/>
        <color auto="1"/>
        <name val="Times New Roman"/>
        <scheme val="none"/>
      </font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B31">
    <dxf>
      <fill>
        <patternFill>
          <bgColor theme="0"/>
        </patternFill>
      </fill>
    </dxf>
  </rfmt>
  <rdn rId="0" localSheetId="1" customView="1" name="Z_26D68DC7_FD5B_42D7_83EA_029CDD902A05_.wvu.PrintArea" hidden="1" oldHidden="1">
    <formula>'010124'!$A$1:$L$50</formula>
  </rdn>
  <rdn rId="0" localSheetId="1" customView="1" name="Z_26D68DC7_FD5B_42D7_83EA_029CDD902A05_.wvu.PrintTitles" hidden="1" oldHidden="1">
    <formula>'010124'!$7:$7</formula>
  </rdn>
  <rcv guid="{26D68DC7-FD5B-42D7-83EA-029CDD902A05}" action="add"/>
</revisions>
</file>

<file path=xl/revisions/revisionLog112.xml><?xml version="1.0" encoding="utf-8"?>
<revisions xmlns="http://schemas.openxmlformats.org/spreadsheetml/2006/main" xmlns:r="http://schemas.openxmlformats.org/officeDocument/2006/relationships">
  <rcc rId="194" sId="1">
    <nc r="A52" t="inlineStr">
      <is>
        <t>1.</t>
      </is>
    </nc>
  </rcc>
  <rfmt sheetId="1" sqref="A52">
    <dxf>
      <alignment vertical="center" readingOrder="0"/>
    </dxf>
  </rfmt>
  <rfmt sheetId="1" sqref="A52">
    <dxf>
      <alignment horizontal="center" readingOrder="0"/>
    </dxf>
  </rfmt>
  <rcv guid="{735B8FA8-D600-4113-B667-410EB77D1E5C}" action="delete"/>
  <rdn rId="0" localSheetId="1" customView="1" name="Z_735B8FA8_D600_4113_B667_410EB77D1E5C_.wvu.PrintArea" hidden="1" oldHidden="1">
    <formula>'010124'!$A$1:$L$52</formula>
    <oldFormula>'010124'!$A$1:$L$52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13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14.xml><?xml version="1.0" encoding="utf-8"?>
<revisions xmlns="http://schemas.openxmlformats.org/spreadsheetml/2006/main" xmlns:r="http://schemas.openxmlformats.org/officeDocument/2006/relationships">
  <rcv guid="{03FB616A-2165-4A3A-8301-28EE8E13C9CF}" action="delete"/>
  <rdn rId="0" localSheetId="1" customView="1" name="Z_03FB616A_2165_4A3A_8301_28EE8E13C9CF_.wvu.PrintArea" hidden="1" oldHidden="1">
    <formula>'010124'!$A$1:$L$50</formula>
    <oldFormula>'010124'!$A$1:$L$50</oldFormula>
  </rdn>
  <rdn rId="0" localSheetId="1" customView="1" name="Z_03FB616A_2165_4A3A_8301_28EE8E13C9CF_.wvu.PrintTitles" hidden="1" oldHidden="1">
    <formula>'010124'!$7:$7</formula>
    <oldFormula>'010124'!$7:$7</oldFormula>
  </rdn>
  <rcv guid="{03FB616A-2165-4A3A-8301-28EE8E13C9CF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fmt sheetId="1" sqref="N9" start="0" length="0">
    <dxf>
      <numFmt numFmtId="4" formatCode="#,##0.00"/>
    </dxf>
  </rfmt>
  <rcc rId="23" sId="1">
    <oc r="C9">
      <f>C10+C11+C12+C13+C16+C19+C22+C25+C28+C29+C30+C31+C31</f>
    </oc>
    <nc r="C9">
      <f>C10+C11+C12+C13+C16+C19+C22+C25+C28+C29+C30+C31</f>
    </nc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c rId="38" sId="1">
    <oc r="B10" t="inlineStr">
      <is>
        <t>Финансовое обеспечение затрат, связанных с реализацией мероприятия «Обеспечение текущей деятельности Фонда «Микрокредитная компания фонд развития малого и среднего предпринимательства ЗАТО Северск»</t>
      </is>
    </oc>
    <nc r="B10" t="inlineStr">
      <is>
        <t>Финансовое обеспечение затрат, связанных с реализацией мероприятия «Обеспечение текущей деятельности Фонда «Микрокредитная компания фонд развития малого и среднего предпринимательства ЗАТО Северск» (местный бюджет)</t>
      </is>
    </nc>
  </rcc>
  <rcc rId="39" sId="1">
    <oc r="B11" t="inlineStr">
      <is>
        <t>Финансовое обеспечение затрат, связанных с реализацией мероприятия «Обеспечение деятельности технопарковой зоны (технопарка)»</t>
      </is>
    </oc>
    <nc r="B11" t="inlineStr">
      <is>
        <t>Финансовое обеспечение затрат, связанных с реализацией мероприятия «Обеспечение деятельности технопарковой зоны (технопарка)» (местный бюджет)</t>
      </is>
    </nc>
  </rcc>
  <rcc rId="40" sId="1">
    <oc r="B12" t="inlineStr">
      <is>
        <t>Частичное возмещение затрат, связанных с организацией работы аптеки (аптечного пункта) в ночное время</t>
      </is>
    </oc>
    <nc r="B12" t="inlineStr">
      <is>
        <t>Частичное возмещение затрат, связанных с организацией работы аптеки (аптечного пункта) в ночное время (местный бюджет)</t>
      </is>
    </nc>
  </rcc>
  <rcc rId="41" sId="1">
    <oc r="B28" t="inlineStr">
      <is>
        <t>Финансовое обеспечение затрат, связанных с реализацией мероприятия «Обеспечение субъектов малого и среднего предпринимательства справочно-информационными материалами по вопросам ведения предпринимательской деятельности»</t>
      </is>
    </oc>
    <nc r="B28" t="inlineStr">
      <is>
        <t>Финансовое обеспечение затрат, связанных с реализацией мероприятия «Обеспечение субъектов малого и среднего предпринимательства справочно-информационными материалами по вопросам ведения предпринимательской деятельности» (местный бюджет)</t>
      </is>
    </nc>
  </rcc>
  <rcc rId="42" sId="1">
    <oc r="B29" t="inlineStr">
      <is>
        <t>Финансовое обеспечение затрат, связанных с реализацией мероприятия «Организация и (или) проведение мероприятий в сфере предпринимательства, ориентированных на молодежь, включая школьников, в том числе оказание информационной и консультационной поддержки»</t>
      </is>
    </oc>
    <nc r="B29" t="inlineStr">
      <is>
        <t>Финансовое обеспечение затрат, связанных с реализацией мероприятия «Организация и (или) проведение мероприятий в сфере предпринимательства, ориентированных на молодежь, включая школьников, в том числе оказание информационной и консультационной поддержки» (местный бюджет)</t>
      </is>
    </nc>
  </rcc>
  <rcc rId="43" sId="1">
    <oc r="B30" t="inlineStr">
      <is>
        <t>Финансовое обеспечение затрат, связанных с реализацией мероприятий «Организация и проведение конкурса на звание лучшего субъекта предпринимательской деятельности»</t>
      </is>
    </oc>
    <nc r="B30" t="inlineStr">
      <is>
        <t>Финансовое обеспечение затрат, связанных с реализацией мероприятий «Организация и проведение конкурса на звание лучшего субъекта предпринимательской деятельности» (местный бюджет)</t>
      </is>
    </nc>
  </rcc>
  <rcc rId="44" sId="1">
    <oc r="B31" t="inlineStr">
      <is>
        <t>Финансовое обеспечение затрат социально ориентированных некоммерческих организаций</t>
      </is>
    </oc>
    <nc r="B31" t="inlineStr">
      <is>
        <t>Финансовое обеспечение затрат социально ориентированных некоммерческих организаций (местный бюджет)</t>
      </is>
    </nc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7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8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91.xml><?xml version="1.0" encoding="utf-8"?>
<revisions xmlns="http://schemas.openxmlformats.org/spreadsheetml/2006/main" xmlns:r="http://schemas.openxmlformats.org/officeDocument/2006/relationships">
  <rcc rId="134" sId="1">
    <oc r="G39">
      <f>G41+G42+G43+G44+G48</f>
    </oc>
    <nc r="G39">
      <f>G41+G42+G43+G48</f>
    </nc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10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cc rId="67" sId="1" numFmtId="4">
    <oc r="G48" t="inlineStr">
      <is>
        <t>не установлено</t>
      </is>
    </oc>
    <nc r="G48">
      <v>1</v>
    </nc>
  </rcc>
  <rcc rId="68" sId="1">
    <oc r="G39">
      <f>G41+G42+G43+G44</f>
    </oc>
    <nc r="G39">
      <f>G41+G42+G43+G44+G48</f>
    </nc>
  </rcc>
  <rcc rId="69" sId="1" numFmtId="19">
    <oc r="K45">
      <v>45383</v>
    </oc>
    <nc r="K45"/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cc rId="99" sId="1">
    <oc r="F57">
      <f>F10+F11+F12+F13+F16+F19+F22+F25+F28+F29+F30</f>
    </oc>
    <nc r="F57">
      <f>F10+F11+F12+F13+F16+F19+F22+F25+F28+F29+F30+F31</f>
    </nc>
  </rcc>
  <rcc rId="100" sId="1">
    <oc r="G57">
      <f>G10+G11+G12+G13+G16+G19+G22+G25+G28+G29+G30</f>
    </oc>
    <nc r="G57">
      <f>G10+G11+G12+G13+G16+G19+G22+G25+G28+G29+G30+G31</f>
    </nc>
  </rcc>
  <rcc rId="101" sId="1">
    <oc r="H57">
      <f>H10+H11+H12+H13+H16+H19+H22+H25+H28+H29+H30</f>
    </oc>
    <nc r="H57">
      <f>H10+H11+H12+H13+H16+H19+H22+H25+H28+H29+H30+H31</f>
    </nc>
  </rcc>
  <rcc rId="102" sId="1">
    <oc r="I57">
      <f>I10+I11+I12+I13+I16+I19+I22+I25+I28+I29+I30</f>
    </oc>
    <nc r="I57">
      <f>I10+I11+I12+I13+I16+I19+I22+I25+I28+I29+I30+I31</f>
    </nc>
  </rcc>
  <rcc rId="103" sId="1">
    <oc r="J57">
      <f>J10+J11+J12+J13+J16+J19+J22+J25+J28+J29+J30</f>
    </oc>
    <nc r="J57">
      <f>J10+J11+J12+J13+J16+J19+J22+J25+J28+J29+J30+J31</f>
    </nc>
  </rcc>
  <rfmt sheetId="1" sqref="F59" start="0" length="0">
    <dxf>
      <numFmt numFmtId="1" formatCode="0"/>
    </dxf>
  </rfmt>
  <rfmt sheetId="1" sqref="G59" start="0" length="0">
    <dxf>
      <numFmt numFmtId="1" formatCode="0"/>
    </dxf>
  </rfmt>
  <rfmt sheetId="1" sqref="H59" start="0" length="0">
    <dxf>
      <numFmt numFmtId="1" formatCode="0"/>
    </dxf>
  </rfmt>
  <rfmt sheetId="1" sqref="I59" start="0" length="0">
    <dxf>
      <numFmt numFmtId="1" formatCode="0"/>
    </dxf>
  </rfmt>
  <rfmt sheetId="1" sqref="J59" start="0" length="0">
    <dxf>
      <numFmt numFmtId="1" formatCode="0"/>
    </dxf>
  </rfmt>
  <rcc rId="104" sId="1">
    <nc r="E59" t="inlineStr">
      <is>
        <t>Всего</t>
      </is>
    </nc>
  </rcc>
  <rcc rId="105" sId="1">
    <nc r="F59">
      <f>F57+F32+F39+F49</f>
    </nc>
  </rcc>
  <rcc rId="106" sId="1">
    <nc r="G59">
      <f>G57+G32+G39+G49</f>
    </nc>
  </rcc>
  <rcc rId="107" sId="1">
    <nc r="H59">
      <f>H57+H32+H39+H49</f>
    </nc>
  </rcc>
  <rcc rId="108" sId="1">
    <nc r="I59">
      <f>I57+I32+I39+I49</f>
    </nc>
  </rcc>
  <rcc rId="109" sId="1">
    <nc r="J59">
      <f>J57+J32+J39+J49</f>
    </nc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6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711.xml><?xml version="1.0" encoding="utf-8"?>
<revisions xmlns="http://schemas.openxmlformats.org/spreadsheetml/2006/main" xmlns:r="http://schemas.openxmlformats.org/officeDocument/2006/relationships">
  <rcc rId="126" sId="1" odxf="1" dxf="1" numFmtId="19">
    <nc r="K44">
      <v>45383</v>
    </nc>
    <odxf>
      <font>
        <b/>
        <sz val="12"/>
        <name val="Times New Roman"/>
        <scheme val="none"/>
      </font>
      <numFmt numFmtId="0" formatCode="General"/>
    </odxf>
    <ndxf>
      <font>
        <b val="0"/>
        <sz val="12"/>
        <name val="Times New Roman"/>
        <scheme val="none"/>
      </font>
      <numFmt numFmtId="19" formatCode="dd/mm/yyyy"/>
    </ndxf>
  </rcc>
  <rcc rId="127" sId="1" odxf="1" dxf="1" numFmtId="4">
    <oc r="G44">
      <v>1</v>
    </oc>
    <nc r="G44" t="inlineStr">
      <is>
        <t>не установлено</t>
      </is>
    </nc>
    <odxf>
      <numFmt numFmtId="3" formatCode="#,##0"/>
      <fill>
        <patternFill patternType="solid">
          <bgColor theme="0"/>
        </patternFill>
      </fill>
    </odxf>
    <ndxf>
      <numFmt numFmtId="1" formatCode="0"/>
      <fill>
        <patternFill patternType="none">
          <bgColor indexed="65"/>
        </patternFill>
      </fill>
    </ndxf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8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10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30" sId="1" odxf="1" dxf="1">
    <nc r="M31">
      <f>C31-D31</f>
    </nc>
    <odxf>
      <numFmt numFmtId="0" formatCode="General"/>
    </odxf>
    <ndxf>
      <numFmt numFmtId="4" formatCode="#,##0.00"/>
    </ndxf>
  </rcc>
  <rfmt sheetId="1" sqref="E31" start="0" length="2147483647">
    <dxf>
      <font>
        <color rgb="FFFF0000"/>
      </font>
    </dxf>
  </rfmt>
  <rcc rId="31" sId="1" numFmtId="4">
    <nc r="F31">
      <v>11</v>
    </nc>
  </rcc>
  <rcc rId="32" sId="1" numFmtId="4">
    <oc r="E31">
      <v>8541827</v>
    </oc>
    <nc r="E31">
      <v>8499049.2400000002</v>
    </nc>
  </rcc>
  <rcc rId="33" sId="1">
    <oc r="B31" t="inlineStr">
      <is>
        <t>Субсидия на финансовое обеспечение затрат социально ориентированных некоммерческих организаций</t>
      </is>
    </oc>
    <nc r="B31" t="inlineStr">
      <is>
        <t>Финансовое обеспечение затрат социально ориентированных некоммерческих организаций</t>
      </is>
    </nc>
  </rcc>
  <rcv guid="{26D68DC7-FD5B-42D7-83EA-029CDD902A05}" action="delete"/>
  <rdn rId="0" localSheetId="1" customView="1" name="Z_26D68DC7_FD5B_42D7_83EA_029CDD902A05_.wvu.PrintArea" hidden="1" oldHidden="1">
    <formula>'010124'!$A$1:$L$50</formula>
    <oldFormula>'010124'!$A$1:$L$50</oldFormula>
  </rdn>
  <rdn rId="0" localSheetId="1" customView="1" name="Z_26D68DC7_FD5B_42D7_83EA_029CDD902A05_.wvu.PrintTitles" hidden="1" oldHidden="1">
    <formula>'010124'!$7:$7</formula>
    <oldFormula>'010124'!$7:$7</oldFormula>
  </rdn>
  <rcv guid="{26D68DC7-FD5B-42D7-83EA-029CDD902A05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dn rId="0" localSheetId="1" customView="1" name="Z_03FB616A_2165_4A3A_8301_28EE8E13C9CF_.wvu.PrintArea" hidden="1" oldHidden="1">
    <formula>'010124'!$A$1:$L$50</formula>
  </rdn>
  <rdn rId="0" localSheetId="1" customView="1" name="Z_03FB616A_2165_4A3A_8301_28EE8E13C9CF_.wvu.PrintTitles" hidden="1" oldHidden="1">
    <formula>'010124'!$7:$7</formula>
  </rdn>
  <rcv guid="{03FB616A-2165-4A3A-8301-28EE8E13C9CF}" action="add"/>
</revisions>
</file>

<file path=xl/revisions/revisionLog15111.xml><?xml version="1.0" encoding="utf-8"?>
<revisions xmlns="http://schemas.openxmlformats.org/spreadsheetml/2006/main" xmlns:r="http://schemas.openxmlformats.org/officeDocument/2006/relationships">
  <rcc rId="76" sId="1">
    <oc r="F9">
      <f>F10+F11+F12+F13+F16+F19+F22+F25+F28+F29+F30</f>
    </oc>
    <nc r="F9">
      <f>F10+F11+F12+F13+F16+F19+F22+F25+F28+F29+F30+F31</f>
    </nc>
  </rcc>
  <rcc rId="77" sId="1">
    <oc r="G9">
      <f>G10+G11+G12+G13+G16+G19+G22+G25+G28+G29+G30</f>
    </oc>
    <nc r="G9">
      <f>G10+G11+G12+G13+G16+G19+G22+G25+G28+G29+G30+G31</f>
    </nc>
  </rcc>
  <rcc rId="78" sId="1">
    <oc r="H9">
      <f>H10+H11+H12+H13+H16+H19+H22+H25+H28+H29+H30</f>
    </oc>
    <nc r="H9">
      <f>H10+H11+H12+H13+H16+H19+H22+H25+H28+H29+H30+H31</f>
    </nc>
  </rcc>
  <rcc rId="79" sId="1">
    <oc r="I9">
      <f>I10+I11+I12+I13+I16+I19+I22+I25+I28+I29+I30</f>
    </oc>
    <nc r="I9">
      <f>I10+I11+I12+I13+I16+I19+I22+I25+I28+I29+I30+I31</f>
    </nc>
  </rcc>
  <rcc rId="80" sId="1">
    <oc r="J9">
      <f>J10+J11+J12+J13+J16+J19+J22+J25+J28+J29+J30</f>
    </oc>
    <nc r="J9">
      <f>J10+J11+J12+J13+J16+J19+J22+J25+J28+J29+J30+J31</f>
    </nc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61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7111.xml><?xml version="1.0" encoding="utf-8"?>
<revisions xmlns="http://schemas.openxmlformats.org/spreadsheetml/2006/main" xmlns:r="http://schemas.openxmlformats.org/officeDocument/2006/relationships">
  <rcc rId="117" sId="1" numFmtId="19">
    <nc r="K38">
      <v>45383</v>
    </nc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81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c rId="9" sId="1">
    <oc r="C9">
      <f>C10+C11+C12+C13+C16+C19+C22+C25+C28+C29+C30+C31</f>
    </oc>
    <nc r="C9">
      <f>C10+C11+C12+C13+C16+C19+C22+C25+C28+C29+C30+C31+C31</f>
    </nc>
  </rcc>
  <rcc rId="10" sId="1">
    <oc r="D8">
      <f>D9+D32+D39+D49</f>
    </oc>
    <nc r="D8">
      <f>D9+D32+D39+D49</f>
    </nc>
  </rcc>
  <rcc rId="11" sId="1">
    <oc r="E8">
      <f>E9+E32+E39+E49</f>
    </oc>
    <nc r="E8">
      <f>E9+E32+E39+E49</f>
    </nc>
  </rcc>
  <rcc rId="12" sId="1" odxf="1" dxf="1">
    <oc r="F8">
      <f>F9+F32+F39+F49</f>
    </oc>
    <nc r="F8">
      <f>F9+F32+F39+F49</f>
    </nc>
    <odxf>
      <numFmt numFmtId="3" formatCode="#,##0"/>
    </odxf>
    <ndxf>
      <numFmt numFmtId="4" formatCode="#,##0.00"/>
    </ndxf>
  </rcc>
  <rcc rId="13" sId="1" odxf="1" dxf="1">
    <oc r="G8">
      <f>G9+G32+G39+G49</f>
    </oc>
    <nc r="G8">
      <f>G9+G32+G39+G49</f>
    </nc>
    <odxf>
      <numFmt numFmtId="3" formatCode="#,##0"/>
    </odxf>
    <ndxf>
      <numFmt numFmtId="4" formatCode="#,##0.00"/>
    </ndxf>
  </rcc>
  <rcc rId="14" sId="1" odxf="1" dxf="1">
    <oc r="H8">
      <f>H9+H32+H39+H49</f>
    </oc>
    <nc r="H8">
      <f>H9+H32+H39+H49</f>
    </nc>
    <odxf>
      <numFmt numFmtId="3" formatCode="#,##0"/>
    </odxf>
    <ndxf>
      <numFmt numFmtId="4" formatCode="#,##0.00"/>
    </ndxf>
  </rcc>
  <rcc rId="15" sId="1" odxf="1" dxf="1">
    <oc r="I8">
      <f>I9+I32+I39+I49</f>
    </oc>
    <nc r="I8">
      <f>I9+I32+I39+I49</f>
    </nc>
    <odxf>
      <numFmt numFmtId="3" formatCode="#,##0"/>
    </odxf>
    <ndxf>
      <numFmt numFmtId="4" formatCode="#,##0.00"/>
    </ndxf>
  </rcc>
  <rcc rId="16" sId="1" odxf="1" dxf="1">
    <oc r="J8">
      <f>J9+J32+J39+J49</f>
    </oc>
    <nc r="J8">
      <f>J9+J32+J39+J49</f>
    </nc>
    <odxf>
      <numFmt numFmtId="3" formatCode="#,##0"/>
    </odxf>
    <ndxf>
      <numFmt numFmtId="4" formatCode="#,##0.00"/>
    </ndxf>
  </rcc>
  <rfmt sheetId="1" sqref="F8:J8">
    <dxf>
      <numFmt numFmtId="3" formatCode="#,##0"/>
    </dxf>
  </rfmt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411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511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61111.xml><?xml version="1.0" encoding="utf-8"?>
<revisions xmlns="http://schemas.openxmlformats.org/spreadsheetml/2006/main" xmlns:r="http://schemas.openxmlformats.org/officeDocument/2006/relationships">
  <rcc rId="94" sId="1" numFmtId="19">
    <nc r="K45">
      <v>45383</v>
    </nc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71111.xml><?xml version="1.0" encoding="utf-8"?>
<revisions xmlns="http://schemas.openxmlformats.org/spreadsheetml/2006/main" xmlns:r="http://schemas.openxmlformats.org/officeDocument/2006/relationships">
  <rcc rId="114" sId="1">
    <oc r="B48" t="inlineStr">
      <is>
        <t>Возмещение затрат на развитие личных подсобных хозяйств (содержание коров и приобретение сельскохозяйственной техники и оборудования) (областной бюджет)</t>
      </is>
    </oc>
    <nc r="B48" t="inlineStr">
      <is>
        <t>Возмещение затрат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 (областной бюджет)</t>
      </is>
    </nc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811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411111.xml><?xml version="1.0" encoding="utf-8"?>
<revisions xmlns="http://schemas.openxmlformats.org/spreadsheetml/2006/main" xmlns:r="http://schemas.openxmlformats.org/officeDocument/2006/relationships">
  <rcc rId="60" sId="1">
    <oc r="B38" t="inlineStr">
      <is>
        <t>Финансовое обеспечение затрат получателей субсидии, возникающих в результате реализации территориального общественного самоуправления на территории городского округа ЗАТО Северск</t>
      </is>
    </oc>
    <nc r="B38" t="inlineStr">
      <is>
        <t>Финансовое обеспечение затрат получателей субсидии, возникающих в результате реализации территориального общественного самоуправления на территории городского округа ЗАТО Северск (местный бюджет)</t>
      </is>
    </nc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611111.xml><?xml version="1.0" encoding="utf-8"?>
<revisions xmlns="http://schemas.openxmlformats.org/spreadsheetml/2006/main" xmlns:r="http://schemas.openxmlformats.org/officeDocument/2006/relationships">
  <rcc rId="85" sId="1" odxf="1" dxf="1">
    <nc r="F57">
      <f>F10+F11+F12+F13+F16+F19+F22+F25+F28+F29+F30</f>
    </nc>
    <odxf>
      <numFmt numFmtId="0" formatCode="General"/>
    </odxf>
    <ndxf>
      <numFmt numFmtId="1" formatCode="0"/>
    </ndxf>
  </rcc>
  <rcc rId="86" sId="1">
    <nc r="E57" t="inlineStr">
      <is>
        <t>Админ</t>
      </is>
    </nc>
  </rcc>
  <rcc rId="87" sId="1" odxf="1" dxf="1">
    <nc r="G57">
      <f>G10+G11+G12+G13+G16+G19+G22+G25+G28+G29+G30</f>
    </nc>
    <odxf>
      <numFmt numFmtId="0" formatCode="General"/>
    </odxf>
    <ndxf>
      <numFmt numFmtId="1" formatCode="0"/>
    </ndxf>
  </rcc>
  <rcc rId="88" sId="1" odxf="1" dxf="1">
    <nc r="H57">
      <f>H10+H11+H12+H13+H16+H19+H22+H25+H28+H29+H30</f>
    </nc>
    <odxf>
      <numFmt numFmtId="0" formatCode="General"/>
    </odxf>
    <ndxf>
      <numFmt numFmtId="1" formatCode="0"/>
    </ndxf>
  </rcc>
  <rcc rId="89" sId="1" odxf="1" dxf="1">
    <nc r="I57">
      <f>I10+I11+I12+I13+I16+I19+I22+I25+I28+I29+I30</f>
    </nc>
    <odxf>
      <numFmt numFmtId="0" formatCode="General"/>
    </odxf>
    <ndxf>
      <numFmt numFmtId="1" formatCode="0"/>
    </ndxf>
  </rcc>
  <rcc rId="90" sId="1" odxf="1" dxf="1">
    <nc r="J57">
      <f>J10+J11+J12+J13+J16+J19+J22+J25+J28+J29+J30</f>
    </nc>
    <odxf>
      <numFmt numFmtId="0" formatCode="General"/>
    </odxf>
    <ndxf>
      <numFmt numFmtId="1" formatCode="0"/>
    </ndxf>
  </rcc>
  <rcc rId="91" sId="1" numFmtId="19">
    <oc r="K48">
      <v>45383</v>
    </oc>
    <nc r="K48"/>
  </rcc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revisionLog1811111.xml><?xml version="1.0" encoding="utf-8"?>
<revisions xmlns="http://schemas.openxmlformats.org/spreadsheetml/2006/main" xmlns:r="http://schemas.openxmlformats.org/officeDocument/2006/relationships">
  <rcv guid="{735B8FA8-D600-4113-B667-410EB77D1E5C}" action="delete"/>
  <rdn rId="0" localSheetId="1" customView="1" name="Z_735B8FA8_D600_4113_B667_410EB77D1E5C_.wvu.PrintArea" hidden="1" oldHidden="1">
    <formula>'010124'!$A$1:$L$50</formula>
    <oldFormula>'010124'!$A$1:$L$50</oldFormula>
  </rdn>
  <rdn rId="0" localSheetId="1" customView="1" name="Z_735B8FA8_D600_4113_B667_410EB77D1E5C_.wvu.PrintTitles" hidden="1" oldHidden="1">
    <formula>'010124'!$7:$7</formula>
    <oldFormula>'010124'!$7:$7</oldFormula>
  </rdn>
  <rcv guid="{735B8FA8-D600-4113-B667-410EB77D1E5C}" action="add"/>
</revisions>
</file>

<file path=xl/revisions/userNames.xml><?xml version="1.0" encoding="utf-8"?>
<users xmlns="http://schemas.openxmlformats.org/spreadsheetml/2006/main" xmlns:r="http://schemas.openxmlformats.org/officeDocument/2006/relationships" count="1">
  <userInfo guid="{10E4D818-9584-4E9B-B013-D8A76AD2FADA}" name="Жиянова Н.В." id="-502774765" dateTime="2024-04-01T19:03:35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61"/>
  <sheetViews>
    <sheetView tabSelected="1" view="pageBreakPreview" topLeftCell="A16" zoomScale="70" zoomScaleNormal="70" zoomScaleSheetLayoutView="70" workbookViewId="0">
      <selection activeCell="M5" sqref="M5"/>
    </sheetView>
  </sheetViews>
  <sheetFormatPr defaultColWidth="8.85546875" defaultRowHeight="15.75"/>
  <cols>
    <col min="1" max="1" width="6.5703125" style="3" customWidth="1"/>
    <col min="2" max="2" width="40.85546875" style="3" customWidth="1"/>
    <col min="3" max="3" width="17.7109375" style="25" customWidth="1"/>
    <col min="4" max="4" width="18.5703125" style="25" customWidth="1"/>
    <col min="5" max="5" width="16.7109375" style="25" customWidth="1"/>
    <col min="6" max="6" width="12.7109375" style="3" customWidth="1"/>
    <col min="7" max="7" width="15.42578125" style="3" customWidth="1"/>
    <col min="8" max="8" width="15.85546875" style="3" customWidth="1"/>
    <col min="9" max="9" width="15.140625" style="3" customWidth="1"/>
    <col min="10" max="10" width="13.140625" style="3" customWidth="1"/>
    <col min="11" max="11" width="15.85546875" style="3" customWidth="1"/>
    <col min="12" max="12" width="17.28515625" style="3" customWidth="1"/>
    <col min="13" max="13" width="19.85546875" style="3" customWidth="1"/>
    <col min="14" max="14" width="8.85546875" style="3"/>
    <col min="15" max="15" width="8.85546875" style="25"/>
    <col min="16" max="16" width="13.7109375" style="3" bestFit="1" customWidth="1"/>
    <col min="17" max="16384" width="8.85546875" style="3"/>
  </cols>
  <sheetData>
    <row r="1" spans="1:16">
      <c r="J1" s="3" t="s">
        <v>0</v>
      </c>
    </row>
    <row r="2" spans="1:16" ht="130.15" customHeight="1">
      <c r="J2" s="51" t="s">
        <v>1</v>
      </c>
      <c r="K2" s="51"/>
      <c r="L2" s="51"/>
      <c r="M2" s="1"/>
    </row>
    <row r="4" spans="1:16" ht="31.15" customHeight="1">
      <c r="A4" s="52" t="s">
        <v>2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</row>
    <row r="5" spans="1:16" ht="23.45" customHeight="1">
      <c r="A5" s="53" t="s">
        <v>3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1"/>
      <c r="N5" s="1"/>
    </row>
    <row r="7" spans="1:16" ht="156.6" customHeight="1">
      <c r="A7" s="7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P7" s="36"/>
    </row>
    <row r="8" spans="1:16" ht="27" customHeight="1">
      <c r="A8" s="7"/>
      <c r="B8" s="5" t="s">
        <v>35</v>
      </c>
      <c r="C8" s="16">
        <f>C9+C32+C39+C49+C51</f>
        <v>104844415.63</v>
      </c>
      <c r="D8" s="16">
        <f t="shared" ref="D8:J8" si="0">D9+D32+D39+D49</f>
        <v>103387758.71000001</v>
      </c>
      <c r="E8" s="16">
        <f t="shared" si="0"/>
        <v>103344980.95</v>
      </c>
      <c r="F8" s="19">
        <f t="shared" si="0"/>
        <v>60</v>
      </c>
      <c r="G8" s="19">
        <f t="shared" si="0"/>
        <v>21</v>
      </c>
      <c r="H8" s="19">
        <f t="shared" si="0"/>
        <v>56</v>
      </c>
      <c r="I8" s="19">
        <f t="shared" si="0"/>
        <v>56</v>
      </c>
      <c r="J8" s="19">
        <f t="shared" si="0"/>
        <v>56</v>
      </c>
      <c r="K8" s="4" t="s">
        <v>34</v>
      </c>
      <c r="L8" s="4" t="s">
        <v>34</v>
      </c>
    </row>
    <row r="9" spans="1:16" ht="26.45" customHeight="1">
      <c r="A9" s="4" t="s">
        <v>16</v>
      </c>
      <c r="B9" s="5" t="s">
        <v>17</v>
      </c>
      <c r="C9" s="9">
        <f>C10+C11+C12+C13+C16+C19+C22+C25+C28+C29+C30+C31</f>
        <v>27449245.629999999</v>
      </c>
      <c r="D9" s="9">
        <f t="shared" ref="D9:E9" si="1">D10+D11+D12+D13+D16+D19+D22+D25+D28+D29+D30+D31</f>
        <v>27422108.130000003</v>
      </c>
      <c r="E9" s="9">
        <f t="shared" si="1"/>
        <v>27379330.370000005</v>
      </c>
      <c r="F9" s="10">
        <f>F10+F11+F12+F13+F16+F19+F22+F25+F28+F29+F30+F31</f>
        <v>29</v>
      </c>
      <c r="G9" s="10">
        <f>G10+G11+G12+G13+G16+G19+G22+G25+G28+G29+G30+G31</f>
        <v>12</v>
      </c>
      <c r="H9" s="10">
        <f>H10+H11+H12+H13+H16+H19+H22+H25+H28+H29+H30+H31</f>
        <v>33</v>
      </c>
      <c r="I9" s="10">
        <f>I10+I11+I12+I13+I16+I19+I22+I25+I28+I29+I30+I31</f>
        <v>33</v>
      </c>
      <c r="J9" s="10">
        <f>J10+J11+J12+J13+J16+J19+J22+J25+J28+J29+J30+J31</f>
        <v>33</v>
      </c>
      <c r="K9" s="4" t="s">
        <v>34</v>
      </c>
      <c r="L9" s="4" t="s">
        <v>34</v>
      </c>
      <c r="N9" s="36"/>
    </row>
    <row r="10" spans="1:16" ht="135.6" customHeight="1">
      <c r="A10" s="11" t="s">
        <v>18</v>
      </c>
      <c r="B10" s="6" t="s">
        <v>58</v>
      </c>
      <c r="C10" s="23">
        <v>2500000</v>
      </c>
      <c r="D10" s="23">
        <v>2500000</v>
      </c>
      <c r="E10" s="23">
        <v>2500000</v>
      </c>
      <c r="F10" s="24">
        <v>1</v>
      </c>
      <c r="G10" s="24">
        <v>1</v>
      </c>
      <c r="H10" s="24">
        <v>2</v>
      </c>
      <c r="I10" s="24">
        <v>2</v>
      </c>
      <c r="J10" s="24">
        <v>2</v>
      </c>
      <c r="K10" s="21"/>
      <c r="L10" s="6"/>
    </row>
    <row r="11" spans="1:16" ht="90" customHeight="1">
      <c r="A11" s="11" t="s">
        <v>19</v>
      </c>
      <c r="B11" s="6" t="s">
        <v>59</v>
      </c>
      <c r="C11" s="23">
        <v>1899900</v>
      </c>
      <c r="D11" s="23">
        <v>1899900</v>
      </c>
      <c r="E11" s="23">
        <v>1899900</v>
      </c>
      <c r="F11" s="24">
        <v>1</v>
      </c>
      <c r="G11" s="24">
        <v>1</v>
      </c>
      <c r="H11" s="24">
        <v>2</v>
      </c>
      <c r="I11" s="24">
        <v>2</v>
      </c>
      <c r="J11" s="24">
        <v>2</v>
      </c>
      <c r="K11" s="21"/>
      <c r="L11" s="6"/>
    </row>
    <row r="12" spans="1:16" ht="72.599999999999994" customHeight="1">
      <c r="A12" s="11" t="s">
        <v>22</v>
      </c>
      <c r="B12" s="6" t="s">
        <v>60</v>
      </c>
      <c r="C12" s="23">
        <v>1113750</v>
      </c>
      <c r="D12" s="23">
        <v>1113750</v>
      </c>
      <c r="E12" s="23">
        <v>1113750</v>
      </c>
      <c r="F12" s="24">
        <v>1</v>
      </c>
      <c r="G12" s="24">
        <v>1</v>
      </c>
      <c r="H12" s="24">
        <v>2</v>
      </c>
      <c r="I12" s="24">
        <v>2</v>
      </c>
      <c r="J12" s="24">
        <v>2</v>
      </c>
      <c r="K12" s="21"/>
      <c r="L12" s="6"/>
    </row>
    <row r="13" spans="1:16" ht="94.15" customHeight="1">
      <c r="A13" s="11" t="s">
        <v>24</v>
      </c>
      <c r="B13" s="6" t="s">
        <v>43</v>
      </c>
      <c r="C13" s="23">
        <f>C14+C15</f>
        <v>3064408.04</v>
      </c>
      <c r="D13" s="23">
        <f t="shared" ref="D13:E13" si="2">D14+D15</f>
        <v>3064408.04</v>
      </c>
      <c r="E13" s="23">
        <f t="shared" si="2"/>
        <v>3064408.04</v>
      </c>
      <c r="F13" s="24">
        <v>1</v>
      </c>
      <c r="G13" s="24">
        <v>1</v>
      </c>
      <c r="H13" s="24">
        <v>2</v>
      </c>
      <c r="I13" s="24">
        <v>2</v>
      </c>
      <c r="J13" s="24">
        <v>2</v>
      </c>
      <c r="K13" s="21"/>
      <c r="L13" s="6"/>
    </row>
    <row r="14" spans="1:16" ht="24" customHeight="1">
      <c r="A14" s="11" t="s">
        <v>44</v>
      </c>
      <c r="B14" s="6" t="s">
        <v>46</v>
      </c>
      <c r="C14" s="23">
        <f>467170+300000</f>
        <v>767170</v>
      </c>
      <c r="D14" s="23">
        <f t="shared" ref="D14:E14" si="3">467170+300000</f>
        <v>767170</v>
      </c>
      <c r="E14" s="23">
        <f t="shared" si="3"/>
        <v>767170</v>
      </c>
      <c r="F14" s="2" t="s">
        <v>34</v>
      </c>
      <c r="G14" s="2" t="s">
        <v>34</v>
      </c>
      <c r="H14" s="2" t="s">
        <v>34</v>
      </c>
      <c r="I14" s="2" t="s">
        <v>34</v>
      </c>
      <c r="J14" s="2" t="s">
        <v>34</v>
      </c>
      <c r="K14" s="21"/>
      <c r="L14" s="6"/>
    </row>
    <row r="15" spans="1:16" ht="24" customHeight="1">
      <c r="A15" s="11" t="s">
        <v>45</v>
      </c>
      <c r="B15" s="6" t="s">
        <v>47</v>
      </c>
      <c r="C15" s="23">
        <v>2297238.04</v>
      </c>
      <c r="D15" s="23">
        <v>2297238.04</v>
      </c>
      <c r="E15" s="23">
        <v>2297238.04</v>
      </c>
      <c r="F15" s="2" t="s">
        <v>34</v>
      </c>
      <c r="G15" s="2" t="s">
        <v>34</v>
      </c>
      <c r="H15" s="2" t="s">
        <v>34</v>
      </c>
      <c r="I15" s="2" t="s">
        <v>34</v>
      </c>
      <c r="J15" s="2" t="s">
        <v>34</v>
      </c>
      <c r="K15" s="21"/>
      <c r="L15" s="6"/>
    </row>
    <row r="16" spans="1:16" ht="103.9" customHeight="1">
      <c r="A16" s="11" t="s">
        <v>25</v>
      </c>
      <c r="B16" s="6" t="s">
        <v>40</v>
      </c>
      <c r="C16" s="23">
        <f>C17+C18</f>
        <v>3888890</v>
      </c>
      <c r="D16" s="23">
        <f t="shared" ref="D16:E16" si="4">D17+D18</f>
        <v>3888888.9</v>
      </c>
      <c r="E16" s="23">
        <f t="shared" si="4"/>
        <v>3888888.9</v>
      </c>
      <c r="F16" s="24">
        <v>1</v>
      </c>
      <c r="G16" s="24">
        <v>1</v>
      </c>
      <c r="H16" s="24">
        <v>2</v>
      </c>
      <c r="I16" s="24">
        <v>2</v>
      </c>
      <c r="J16" s="24">
        <v>2</v>
      </c>
      <c r="K16" s="21"/>
      <c r="L16" s="6"/>
    </row>
    <row r="17" spans="1:15" ht="25.15" customHeight="1">
      <c r="A17" s="11" t="s">
        <v>48</v>
      </c>
      <c r="B17" s="6" t="s">
        <v>46</v>
      </c>
      <c r="C17" s="23">
        <v>388890</v>
      </c>
      <c r="D17" s="23">
        <v>388888.9</v>
      </c>
      <c r="E17" s="23">
        <v>388888.9</v>
      </c>
      <c r="F17" s="2" t="s">
        <v>34</v>
      </c>
      <c r="G17" s="2" t="s">
        <v>34</v>
      </c>
      <c r="H17" s="2" t="s">
        <v>34</v>
      </c>
      <c r="I17" s="2" t="s">
        <v>34</v>
      </c>
      <c r="J17" s="2" t="s">
        <v>34</v>
      </c>
      <c r="K17" s="21"/>
      <c r="L17" s="6"/>
    </row>
    <row r="18" spans="1:15" ht="25.15" customHeight="1">
      <c r="A18" s="11" t="s">
        <v>49</v>
      </c>
      <c r="B18" s="6" t="s">
        <v>47</v>
      </c>
      <c r="C18" s="23">
        <v>3500000</v>
      </c>
      <c r="D18" s="23">
        <v>3500000</v>
      </c>
      <c r="E18" s="23">
        <v>3500000</v>
      </c>
      <c r="F18" s="2" t="s">
        <v>34</v>
      </c>
      <c r="G18" s="2" t="s">
        <v>34</v>
      </c>
      <c r="H18" s="2" t="s">
        <v>34</v>
      </c>
      <c r="I18" s="2" t="s">
        <v>34</v>
      </c>
      <c r="J18" s="2" t="s">
        <v>34</v>
      </c>
      <c r="K18" s="21"/>
      <c r="L18" s="6"/>
    </row>
    <row r="19" spans="1:15" ht="69.599999999999994" customHeight="1">
      <c r="A19" s="2" t="s">
        <v>26</v>
      </c>
      <c r="B19" s="6" t="s">
        <v>20</v>
      </c>
      <c r="C19" s="23">
        <f>C20+C21</f>
        <v>5208607.59</v>
      </c>
      <c r="D19" s="23">
        <f t="shared" ref="D19:E19" si="5">D20+D21</f>
        <v>5208607.59</v>
      </c>
      <c r="E19" s="23">
        <f t="shared" si="5"/>
        <v>5208607.59</v>
      </c>
      <c r="F19" s="24">
        <v>8</v>
      </c>
      <c r="G19" s="24">
        <v>1</v>
      </c>
      <c r="H19" s="24">
        <v>3</v>
      </c>
      <c r="I19" s="24">
        <v>3</v>
      </c>
      <c r="J19" s="24">
        <v>3</v>
      </c>
      <c r="K19" s="21"/>
      <c r="L19" s="6"/>
    </row>
    <row r="20" spans="1:15" ht="25.9" customHeight="1">
      <c r="A20" s="2" t="s">
        <v>50</v>
      </c>
      <c r="B20" s="6" t="s">
        <v>46</v>
      </c>
      <c r="C20" s="23">
        <v>270000</v>
      </c>
      <c r="D20" s="23">
        <v>270000</v>
      </c>
      <c r="E20" s="23">
        <v>270000</v>
      </c>
      <c r="F20" s="2" t="s">
        <v>34</v>
      </c>
      <c r="G20" s="2" t="s">
        <v>34</v>
      </c>
      <c r="H20" s="2" t="s">
        <v>34</v>
      </c>
      <c r="I20" s="2" t="s">
        <v>34</v>
      </c>
      <c r="J20" s="2" t="s">
        <v>34</v>
      </c>
      <c r="K20" s="21"/>
      <c r="L20" s="6"/>
    </row>
    <row r="21" spans="1:15" ht="25.9" customHeight="1">
      <c r="A21" s="2" t="s">
        <v>51</v>
      </c>
      <c r="B21" s="6" t="s">
        <v>47</v>
      </c>
      <c r="C21" s="23">
        <v>4938607.59</v>
      </c>
      <c r="D21" s="23">
        <v>4938607.59</v>
      </c>
      <c r="E21" s="23">
        <v>4938607.59</v>
      </c>
      <c r="F21" s="2" t="s">
        <v>34</v>
      </c>
      <c r="G21" s="2" t="s">
        <v>34</v>
      </c>
      <c r="H21" s="2" t="s">
        <v>34</v>
      </c>
      <c r="I21" s="2" t="s">
        <v>34</v>
      </c>
      <c r="J21" s="2" t="s">
        <v>34</v>
      </c>
      <c r="K21" s="21"/>
      <c r="L21" s="6"/>
    </row>
    <row r="22" spans="1:15" ht="153" customHeight="1">
      <c r="A22" s="11" t="s">
        <v>27</v>
      </c>
      <c r="B22" s="6" t="s">
        <v>41</v>
      </c>
      <c r="C22" s="23">
        <f>C23+C24</f>
        <v>552740</v>
      </c>
      <c r="D22" s="23">
        <f t="shared" ref="D22:E22" si="6">D23+D24</f>
        <v>552740</v>
      </c>
      <c r="E22" s="23">
        <f t="shared" si="6"/>
        <v>552740</v>
      </c>
      <c r="F22" s="24">
        <v>1</v>
      </c>
      <c r="G22" s="24">
        <v>1</v>
      </c>
      <c r="H22" s="24">
        <v>2</v>
      </c>
      <c r="I22" s="24">
        <v>2</v>
      </c>
      <c r="J22" s="24">
        <v>2</v>
      </c>
      <c r="K22" s="21"/>
      <c r="L22" s="6"/>
    </row>
    <row r="23" spans="1:15" ht="21" customHeight="1">
      <c r="A23" s="11" t="s">
        <v>52</v>
      </c>
      <c r="B23" s="6" t="s">
        <v>46</v>
      </c>
      <c r="C23" s="23">
        <f>32460+200280</f>
        <v>232740</v>
      </c>
      <c r="D23" s="23">
        <f t="shared" ref="D23:E23" si="7">32460+200280</f>
        <v>232740</v>
      </c>
      <c r="E23" s="23">
        <f t="shared" si="7"/>
        <v>232740</v>
      </c>
      <c r="F23" s="2" t="s">
        <v>34</v>
      </c>
      <c r="G23" s="2" t="s">
        <v>34</v>
      </c>
      <c r="H23" s="2" t="s">
        <v>34</v>
      </c>
      <c r="I23" s="2" t="s">
        <v>34</v>
      </c>
      <c r="J23" s="2" t="s">
        <v>34</v>
      </c>
      <c r="K23" s="21"/>
      <c r="L23" s="6"/>
    </row>
    <row r="24" spans="1:15" ht="21" customHeight="1">
      <c r="A24" s="11" t="s">
        <v>53</v>
      </c>
      <c r="B24" s="6" t="s">
        <v>47</v>
      </c>
      <c r="C24" s="23">
        <v>320000</v>
      </c>
      <c r="D24" s="23">
        <v>320000</v>
      </c>
      <c r="E24" s="23">
        <v>320000</v>
      </c>
      <c r="F24" s="2" t="s">
        <v>34</v>
      </c>
      <c r="G24" s="2" t="s">
        <v>34</v>
      </c>
      <c r="H24" s="2" t="s">
        <v>34</v>
      </c>
      <c r="I24" s="2" t="s">
        <v>34</v>
      </c>
      <c r="J24" s="2" t="s">
        <v>34</v>
      </c>
      <c r="K24" s="21"/>
      <c r="L24" s="6"/>
    </row>
    <row r="25" spans="1:15" ht="104.45" customHeight="1">
      <c r="A25" s="11" t="s">
        <v>28</v>
      </c>
      <c r="B25" s="6" t="s">
        <v>38</v>
      </c>
      <c r="C25" s="29">
        <f>C26+C27</f>
        <v>569000</v>
      </c>
      <c r="D25" s="29">
        <f t="shared" ref="D25:E25" si="8">D26+D27</f>
        <v>544686.6</v>
      </c>
      <c r="E25" s="29">
        <f t="shared" si="8"/>
        <v>544686.6</v>
      </c>
      <c r="F25" s="8">
        <v>1</v>
      </c>
      <c r="G25" s="8">
        <v>1</v>
      </c>
      <c r="H25" s="24">
        <f>3+3</f>
        <v>6</v>
      </c>
      <c r="I25" s="24">
        <f t="shared" ref="I25:J25" si="9">3+3</f>
        <v>6</v>
      </c>
      <c r="J25" s="24">
        <f t="shared" si="9"/>
        <v>6</v>
      </c>
      <c r="K25" s="21"/>
      <c r="L25" s="6"/>
    </row>
    <row r="26" spans="1:15" ht="24.6" customHeight="1">
      <c r="A26" s="11" t="s">
        <v>54</v>
      </c>
      <c r="B26" s="6" t="s">
        <v>46</v>
      </c>
      <c r="C26" s="29">
        <f>113800</f>
        <v>113800</v>
      </c>
      <c r="D26" s="29">
        <f t="shared" ref="D26:E26" si="10">113800</f>
        <v>113800</v>
      </c>
      <c r="E26" s="29">
        <f t="shared" si="10"/>
        <v>113800</v>
      </c>
      <c r="F26" s="2" t="s">
        <v>34</v>
      </c>
      <c r="G26" s="2" t="s">
        <v>34</v>
      </c>
      <c r="H26" s="2" t="s">
        <v>34</v>
      </c>
      <c r="I26" s="2" t="s">
        <v>34</v>
      </c>
      <c r="J26" s="2" t="s">
        <v>34</v>
      </c>
      <c r="K26" s="21"/>
      <c r="L26" s="6"/>
    </row>
    <row r="27" spans="1:15" ht="24.6" customHeight="1">
      <c r="A27" s="11" t="s">
        <v>55</v>
      </c>
      <c r="B27" s="6" t="s">
        <v>47</v>
      </c>
      <c r="C27" s="29">
        <v>455200</v>
      </c>
      <c r="D27" s="29">
        <v>430886.6</v>
      </c>
      <c r="E27" s="29">
        <v>430886.6</v>
      </c>
      <c r="F27" s="2" t="s">
        <v>34</v>
      </c>
      <c r="G27" s="2" t="s">
        <v>34</v>
      </c>
      <c r="H27" s="2" t="s">
        <v>34</v>
      </c>
      <c r="I27" s="2" t="s">
        <v>34</v>
      </c>
      <c r="J27" s="2" t="s">
        <v>34</v>
      </c>
      <c r="K27" s="21"/>
      <c r="L27" s="6"/>
    </row>
    <row r="28" spans="1:15" ht="154.15" customHeight="1">
      <c r="A28" s="11" t="s">
        <v>29</v>
      </c>
      <c r="B28" s="6" t="s">
        <v>61</v>
      </c>
      <c r="C28" s="23">
        <v>50000</v>
      </c>
      <c r="D28" s="23">
        <v>50000</v>
      </c>
      <c r="E28" s="23">
        <v>50000</v>
      </c>
      <c r="F28" s="24">
        <v>1</v>
      </c>
      <c r="G28" s="24">
        <v>1</v>
      </c>
      <c r="H28" s="24">
        <v>2</v>
      </c>
      <c r="I28" s="24">
        <v>2</v>
      </c>
      <c r="J28" s="24">
        <v>2</v>
      </c>
      <c r="K28" s="21"/>
      <c r="L28" s="6"/>
    </row>
    <row r="29" spans="1:15" ht="151.15" customHeight="1">
      <c r="A29" s="11" t="s">
        <v>30</v>
      </c>
      <c r="B29" s="6" t="s">
        <v>62</v>
      </c>
      <c r="C29" s="23">
        <v>31000</v>
      </c>
      <c r="D29" s="23">
        <v>31000</v>
      </c>
      <c r="E29" s="23">
        <v>31000</v>
      </c>
      <c r="F29" s="24">
        <v>1</v>
      </c>
      <c r="G29" s="24">
        <v>1</v>
      </c>
      <c r="H29" s="24">
        <v>4</v>
      </c>
      <c r="I29" s="24">
        <v>4</v>
      </c>
      <c r="J29" s="24">
        <v>4</v>
      </c>
      <c r="K29" s="21"/>
      <c r="L29" s="6"/>
    </row>
    <row r="30" spans="1:15" ht="118.9" customHeight="1">
      <c r="A30" s="11" t="s">
        <v>31</v>
      </c>
      <c r="B30" s="6" t="s">
        <v>63</v>
      </c>
      <c r="C30" s="23">
        <v>26300</v>
      </c>
      <c r="D30" s="23">
        <v>26300</v>
      </c>
      <c r="E30" s="23">
        <v>26300</v>
      </c>
      <c r="F30" s="24">
        <v>1</v>
      </c>
      <c r="G30" s="24">
        <v>1</v>
      </c>
      <c r="H30" s="24">
        <v>4</v>
      </c>
      <c r="I30" s="24">
        <v>4</v>
      </c>
      <c r="J30" s="24">
        <v>4</v>
      </c>
      <c r="K30" s="21"/>
      <c r="L30" s="6"/>
    </row>
    <row r="31" spans="1:15" ht="69.599999999999994" customHeight="1">
      <c r="A31" s="11" t="s">
        <v>57</v>
      </c>
      <c r="B31" s="12" t="s">
        <v>64</v>
      </c>
      <c r="C31" s="23">
        <v>8544650</v>
      </c>
      <c r="D31" s="23">
        <v>8541827</v>
      </c>
      <c r="E31" s="41">
        <v>8499049.2400000002</v>
      </c>
      <c r="F31" s="8">
        <v>11</v>
      </c>
      <c r="G31" s="8">
        <v>1</v>
      </c>
      <c r="H31" s="8">
        <v>2</v>
      </c>
      <c r="I31" s="8">
        <v>2</v>
      </c>
      <c r="J31" s="8">
        <v>2</v>
      </c>
      <c r="K31" s="21"/>
      <c r="L31" s="6"/>
      <c r="M31" s="36">
        <f>C31-D31</f>
        <v>2823</v>
      </c>
    </row>
    <row r="32" spans="1:15" s="47" customFormat="1" ht="19.149999999999999" customHeight="1">
      <c r="A32" s="4" t="s">
        <v>21</v>
      </c>
      <c r="B32" s="5" t="s">
        <v>32</v>
      </c>
      <c r="C32" s="9">
        <f>C33+C34+C35+C36+C37+C38</f>
        <v>29112090</v>
      </c>
      <c r="D32" s="9">
        <f t="shared" ref="D32:J32" si="11">D33+D34+D35+D36+D37+D38</f>
        <v>28147789.539999999</v>
      </c>
      <c r="E32" s="9">
        <f t="shared" si="11"/>
        <v>28147789.539999999</v>
      </c>
      <c r="F32" s="10">
        <f t="shared" si="11"/>
        <v>9</v>
      </c>
      <c r="G32" s="10">
        <f>G33+G35+G36+G37</f>
        <v>4</v>
      </c>
      <c r="H32" s="10">
        <f t="shared" si="11"/>
        <v>13</v>
      </c>
      <c r="I32" s="10">
        <f t="shared" si="11"/>
        <v>13</v>
      </c>
      <c r="J32" s="10">
        <f t="shared" si="11"/>
        <v>13</v>
      </c>
      <c r="K32" s="14"/>
      <c r="L32" s="4" t="s">
        <v>34</v>
      </c>
      <c r="O32" s="25"/>
    </row>
    <row r="33" spans="1:15" s="48" customFormat="1" ht="81.599999999999994" customHeight="1">
      <c r="A33" s="11" t="s">
        <v>18</v>
      </c>
      <c r="B33" s="12" t="s">
        <v>65</v>
      </c>
      <c r="C33" s="20">
        <v>15280200</v>
      </c>
      <c r="D33" s="20">
        <v>15280200</v>
      </c>
      <c r="E33" s="20">
        <v>15280200</v>
      </c>
      <c r="F33" s="8">
        <v>1</v>
      </c>
      <c r="G33" s="8">
        <v>1</v>
      </c>
      <c r="H33" s="8">
        <v>2</v>
      </c>
      <c r="I33" s="8">
        <v>2</v>
      </c>
      <c r="J33" s="8">
        <v>2</v>
      </c>
      <c r="K33" s="21"/>
      <c r="L33" s="12"/>
      <c r="N33" s="13"/>
      <c r="O33" s="31"/>
    </row>
    <row r="34" spans="1:15" ht="85.15" customHeight="1">
      <c r="A34" s="11" t="s">
        <v>19</v>
      </c>
      <c r="B34" s="12" t="s">
        <v>66</v>
      </c>
      <c r="C34" s="23">
        <v>10965440</v>
      </c>
      <c r="D34" s="23">
        <v>10955677.609999999</v>
      </c>
      <c r="E34" s="23">
        <v>10955677.609999999</v>
      </c>
      <c r="F34" s="24">
        <v>1</v>
      </c>
      <c r="G34" s="24" t="s">
        <v>23</v>
      </c>
      <c r="H34" s="8">
        <v>3</v>
      </c>
      <c r="I34" s="8">
        <v>3</v>
      </c>
      <c r="J34" s="8">
        <v>3</v>
      </c>
      <c r="K34" s="21">
        <v>45383</v>
      </c>
      <c r="L34" s="12"/>
    </row>
    <row r="35" spans="1:15" s="48" customFormat="1" ht="118.9" customHeight="1">
      <c r="A35" s="11" t="s">
        <v>22</v>
      </c>
      <c r="B35" s="17" t="s">
        <v>67</v>
      </c>
      <c r="C35" s="20">
        <v>1368000</v>
      </c>
      <c r="D35" s="20">
        <v>428182.97</v>
      </c>
      <c r="E35" s="20">
        <v>428182.97</v>
      </c>
      <c r="F35" s="8">
        <v>3</v>
      </c>
      <c r="G35" s="8">
        <v>1</v>
      </c>
      <c r="H35" s="8">
        <v>1</v>
      </c>
      <c r="I35" s="8">
        <v>1</v>
      </c>
      <c r="J35" s="8">
        <v>1</v>
      </c>
      <c r="K35" s="21"/>
      <c r="L35" s="12"/>
      <c r="O35" s="31"/>
    </row>
    <row r="36" spans="1:15" s="48" customFormat="1" ht="101.45" customHeight="1">
      <c r="A36" s="11" t="s">
        <v>24</v>
      </c>
      <c r="B36" s="17" t="s">
        <v>68</v>
      </c>
      <c r="C36" s="20">
        <f>724990+116980</f>
        <v>841970</v>
      </c>
      <c r="D36" s="20">
        <f>724989.96+116972</f>
        <v>841961.96</v>
      </c>
      <c r="E36" s="20">
        <f>724989.96+116972</f>
        <v>841961.96</v>
      </c>
      <c r="F36" s="8">
        <v>2</v>
      </c>
      <c r="G36" s="8">
        <v>1</v>
      </c>
      <c r="H36" s="8">
        <v>1</v>
      </c>
      <c r="I36" s="8">
        <v>1</v>
      </c>
      <c r="J36" s="8">
        <v>1</v>
      </c>
      <c r="K36" s="21"/>
      <c r="L36" s="12"/>
      <c r="O36" s="31"/>
    </row>
    <row r="37" spans="1:15" s="48" customFormat="1" ht="123.6" customHeight="1">
      <c r="A37" s="11" t="s">
        <v>25</v>
      </c>
      <c r="B37" s="17" t="s">
        <v>69</v>
      </c>
      <c r="C37" s="20">
        <v>19040</v>
      </c>
      <c r="D37" s="20">
        <v>4327</v>
      </c>
      <c r="E37" s="20">
        <v>4327</v>
      </c>
      <c r="F37" s="8">
        <v>1</v>
      </c>
      <c r="G37" s="8">
        <v>1</v>
      </c>
      <c r="H37" s="8">
        <v>1</v>
      </c>
      <c r="I37" s="8">
        <v>1</v>
      </c>
      <c r="J37" s="8">
        <v>1</v>
      </c>
      <c r="K37" s="21"/>
      <c r="L37" s="12"/>
      <c r="O37" s="31"/>
    </row>
    <row r="38" spans="1:15" ht="121.15" customHeight="1">
      <c r="A38" s="2" t="s">
        <v>26</v>
      </c>
      <c r="B38" s="6" t="s">
        <v>76</v>
      </c>
      <c r="C38" s="23">
        <v>637440</v>
      </c>
      <c r="D38" s="23">
        <v>637440</v>
      </c>
      <c r="E38" s="23">
        <v>637440</v>
      </c>
      <c r="F38" s="24">
        <v>1</v>
      </c>
      <c r="G38" s="24" t="s">
        <v>23</v>
      </c>
      <c r="H38" s="30">
        <v>5</v>
      </c>
      <c r="I38" s="30">
        <v>5</v>
      </c>
      <c r="J38" s="30">
        <v>5</v>
      </c>
      <c r="K38" s="21">
        <v>45383</v>
      </c>
      <c r="L38" s="6"/>
    </row>
    <row r="39" spans="1:15" s="38" customFormat="1" ht="33.6" customHeight="1">
      <c r="A39" s="14" t="s">
        <v>33</v>
      </c>
      <c r="B39" s="15" t="s">
        <v>37</v>
      </c>
      <c r="C39" s="16">
        <f>C40+C41+C42+C43+C44+C45+C48</f>
        <v>46138680</v>
      </c>
      <c r="D39" s="16">
        <f t="shared" ref="D39:E39" si="12">D40+D41+D42+D43+D44+D45+D48</f>
        <v>45673648.910000004</v>
      </c>
      <c r="E39" s="16">
        <f t="shared" si="12"/>
        <v>45673648.910000004</v>
      </c>
      <c r="F39" s="19">
        <f>F40+F41+F42+F43+F44+F45+F48</f>
        <v>15</v>
      </c>
      <c r="G39" s="19">
        <f>G41+G42+G43+G48</f>
        <v>4</v>
      </c>
      <c r="H39" s="19">
        <f t="shared" ref="H39:J39" si="13">H40+H41+H42+H43+H44+H45+H48</f>
        <v>9</v>
      </c>
      <c r="I39" s="19">
        <f t="shared" si="13"/>
        <v>9</v>
      </c>
      <c r="J39" s="19">
        <f t="shared" si="13"/>
        <v>9</v>
      </c>
      <c r="K39" s="4" t="s">
        <v>34</v>
      </c>
      <c r="L39" s="4" t="s">
        <v>34</v>
      </c>
      <c r="O39" s="31"/>
    </row>
    <row r="40" spans="1:15" s="38" customFormat="1" ht="103.9" customHeight="1">
      <c r="A40" s="11" t="s">
        <v>18</v>
      </c>
      <c r="B40" s="17" t="s">
        <v>70</v>
      </c>
      <c r="C40" s="29">
        <v>23297500</v>
      </c>
      <c r="D40" s="29">
        <v>23028695.800000001</v>
      </c>
      <c r="E40" s="29">
        <v>23028695.800000001</v>
      </c>
      <c r="F40" s="8">
        <v>4</v>
      </c>
      <c r="G40" s="24" t="s">
        <v>23</v>
      </c>
      <c r="H40" s="8">
        <v>2</v>
      </c>
      <c r="I40" s="8">
        <v>2</v>
      </c>
      <c r="J40" s="8">
        <v>2</v>
      </c>
      <c r="K40" s="21">
        <v>45383</v>
      </c>
      <c r="L40" s="14"/>
      <c r="O40" s="31"/>
    </row>
    <row r="41" spans="1:15" s="48" customFormat="1" ht="88.9" customHeight="1">
      <c r="A41" s="11" t="s">
        <v>19</v>
      </c>
      <c r="B41" s="17" t="s">
        <v>71</v>
      </c>
      <c r="C41" s="20">
        <v>8750000</v>
      </c>
      <c r="D41" s="20">
        <v>8750000</v>
      </c>
      <c r="E41" s="20">
        <v>8750000</v>
      </c>
      <c r="F41" s="8">
        <v>1</v>
      </c>
      <c r="G41" s="32">
        <v>1</v>
      </c>
      <c r="H41" s="8">
        <v>1</v>
      </c>
      <c r="I41" s="8">
        <v>1</v>
      </c>
      <c r="J41" s="8">
        <v>1</v>
      </c>
      <c r="K41" s="21"/>
      <c r="L41" s="12"/>
      <c r="O41" s="31"/>
    </row>
    <row r="42" spans="1:15" ht="171" customHeight="1">
      <c r="A42" s="11" t="s">
        <v>22</v>
      </c>
      <c r="B42" s="37" t="s">
        <v>72</v>
      </c>
      <c r="C42" s="29">
        <v>1489210</v>
      </c>
      <c r="D42" s="29">
        <v>1489208.26</v>
      </c>
      <c r="E42" s="29">
        <v>1489208.26</v>
      </c>
      <c r="F42" s="8">
        <v>1</v>
      </c>
      <c r="G42" s="32">
        <v>1</v>
      </c>
      <c r="H42" s="8">
        <v>1</v>
      </c>
      <c r="I42" s="8">
        <v>1</v>
      </c>
      <c r="J42" s="8">
        <v>1</v>
      </c>
      <c r="K42" s="12"/>
      <c r="L42" s="12"/>
    </row>
    <row r="43" spans="1:15" s="38" customFormat="1" ht="164.45" customHeight="1">
      <c r="A43" s="11" t="s">
        <v>24</v>
      </c>
      <c r="B43" s="39" t="s">
        <v>75</v>
      </c>
      <c r="C43" s="29">
        <v>3988970</v>
      </c>
      <c r="D43" s="29">
        <v>3988953.68</v>
      </c>
      <c r="E43" s="29">
        <v>3988953.68</v>
      </c>
      <c r="F43" s="8">
        <v>1</v>
      </c>
      <c r="G43" s="32">
        <v>1</v>
      </c>
      <c r="H43" s="8">
        <v>2</v>
      </c>
      <c r="I43" s="8">
        <v>2</v>
      </c>
      <c r="J43" s="8">
        <v>2</v>
      </c>
      <c r="K43" s="14"/>
      <c r="L43" s="14"/>
      <c r="O43" s="31"/>
    </row>
    <row r="44" spans="1:15" s="38" customFormat="1" ht="126" customHeight="1">
      <c r="A44" s="11" t="s">
        <v>25</v>
      </c>
      <c r="B44" s="17" t="s">
        <v>74</v>
      </c>
      <c r="C44" s="29">
        <v>3669630</v>
      </c>
      <c r="D44" s="29">
        <v>3669628.22</v>
      </c>
      <c r="E44" s="29">
        <v>3669628.22</v>
      </c>
      <c r="F44" s="8">
        <v>1</v>
      </c>
      <c r="G44" s="24" t="s">
        <v>23</v>
      </c>
      <c r="H44" s="8">
        <v>1</v>
      </c>
      <c r="I44" s="8">
        <v>1</v>
      </c>
      <c r="J44" s="8">
        <v>1</v>
      </c>
      <c r="K44" s="40">
        <v>45383</v>
      </c>
      <c r="L44" s="14"/>
      <c r="O44" s="31"/>
    </row>
    <row r="45" spans="1:15" s="38" customFormat="1" ht="111" customHeight="1">
      <c r="A45" s="11" t="s">
        <v>26</v>
      </c>
      <c r="B45" s="17" t="s">
        <v>42</v>
      </c>
      <c r="C45" s="29">
        <f>C46+C47</f>
        <v>4645170</v>
      </c>
      <c r="D45" s="29">
        <f t="shared" ref="D45:E45" si="14">D46+D47</f>
        <v>4645162.95</v>
      </c>
      <c r="E45" s="29">
        <f t="shared" si="14"/>
        <v>4645162.95</v>
      </c>
      <c r="F45" s="8">
        <v>1</v>
      </c>
      <c r="G45" s="24" t="s">
        <v>23</v>
      </c>
      <c r="H45" s="8">
        <v>1</v>
      </c>
      <c r="I45" s="8">
        <v>1</v>
      </c>
      <c r="J45" s="8">
        <v>1</v>
      </c>
      <c r="K45" s="21">
        <v>45383</v>
      </c>
      <c r="L45" s="14"/>
      <c r="O45" s="31"/>
    </row>
    <row r="46" spans="1:15" s="38" customFormat="1" ht="26.45" customHeight="1">
      <c r="A46" s="11" t="s">
        <v>50</v>
      </c>
      <c r="B46" s="6" t="s">
        <v>46</v>
      </c>
      <c r="C46" s="29">
        <f>2615660+210</f>
        <v>2615870</v>
      </c>
      <c r="D46" s="29">
        <f>2615660+202.95</f>
        <v>2615862.9500000002</v>
      </c>
      <c r="E46" s="29">
        <f>2615660+202.95</f>
        <v>2615862.9500000002</v>
      </c>
      <c r="F46" s="2" t="s">
        <v>34</v>
      </c>
      <c r="G46" s="2" t="s">
        <v>34</v>
      </c>
      <c r="H46" s="2" t="s">
        <v>34</v>
      </c>
      <c r="I46" s="2" t="s">
        <v>34</v>
      </c>
      <c r="J46" s="2" t="s">
        <v>34</v>
      </c>
      <c r="K46" s="21"/>
      <c r="L46" s="14"/>
      <c r="O46" s="31"/>
    </row>
    <row r="47" spans="1:15" s="38" customFormat="1" ht="26.45" customHeight="1">
      <c r="A47" s="11" t="s">
        <v>51</v>
      </c>
      <c r="B47" s="6" t="s">
        <v>47</v>
      </c>
      <c r="C47" s="29">
        <v>2029300</v>
      </c>
      <c r="D47" s="29">
        <v>2029300</v>
      </c>
      <c r="E47" s="29">
        <v>2029300</v>
      </c>
      <c r="F47" s="2" t="s">
        <v>34</v>
      </c>
      <c r="G47" s="2" t="s">
        <v>34</v>
      </c>
      <c r="H47" s="2" t="s">
        <v>34</v>
      </c>
      <c r="I47" s="2" t="s">
        <v>34</v>
      </c>
      <c r="J47" s="2" t="s">
        <v>34</v>
      </c>
      <c r="K47" s="21"/>
      <c r="L47" s="14"/>
      <c r="O47" s="31"/>
    </row>
    <row r="48" spans="1:15" s="38" customFormat="1" ht="116.45" customHeight="1">
      <c r="A48" s="11" t="s">
        <v>56</v>
      </c>
      <c r="B48" s="6" t="s">
        <v>77</v>
      </c>
      <c r="C48" s="29">
        <v>298200</v>
      </c>
      <c r="D48" s="29">
        <v>102000</v>
      </c>
      <c r="E48" s="29">
        <v>102000</v>
      </c>
      <c r="F48" s="8">
        <v>6</v>
      </c>
      <c r="G48" s="24">
        <v>1</v>
      </c>
      <c r="H48" s="8">
        <v>1</v>
      </c>
      <c r="I48" s="8">
        <v>1</v>
      </c>
      <c r="J48" s="8">
        <v>1</v>
      </c>
      <c r="K48" s="21"/>
      <c r="L48" s="14"/>
      <c r="O48" s="31"/>
    </row>
    <row r="49" spans="1:15" s="47" customFormat="1" ht="25.15" customHeight="1">
      <c r="A49" s="18" t="s">
        <v>39</v>
      </c>
      <c r="B49" s="28" t="s">
        <v>36</v>
      </c>
      <c r="C49" s="27">
        <f t="shared" ref="C49:J49" si="15">C50</f>
        <v>2144300</v>
      </c>
      <c r="D49" s="27">
        <f t="shared" si="15"/>
        <v>2144212.13</v>
      </c>
      <c r="E49" s="27">
        <f t="shared" si="15"/>
        <v>2144212.13</v>
      </c>
      <c r="F49" s="35">
        <f t="shared" si="15"/>
        <v>7</v>
      </c>
      <c r="G49" s="35">
        <f t="shared" si="15"/>
        <v>1</v>
      </c>
      <c r="H49" s="35">
        <f t="shared" si="15"/>
        <v>1</v>
      </c>
      <c r="I49" s="35">
        <f t="shared" si="15"/>
        <v>1</v>
      </c>
      <c r="J49" s="35">
        <f t="shared" si="15"/>
        <v>1</v>
      </c>
      <c r="K49" s="33" t="s">
        <v>34</v>
      </c>
      <c r="L49" s="33" t="s">
        <v>34</v>
      </c>
      <c r="O49" s="25"/>
    </row>
    <row r="50" spans="1:15" ht="103.15" customHeight="1">
      <c r="A50" s="11" t="s">
        <v>18</v>
      </c>
      <c r="B50" s="12" t="s">
        <v>73</v>
      </c>
      <c r="C50" s="26">
        <v>2144300</v>
      </c>
      <c r="D50" s="26">
        <v>2144212.13</v>
      </c>
      <c r="E50" s="26">
        <v>2144212.13</v>
      </c>
      <c r="F50" s="30">
        <v>7</v>
      </c>
      <c r="G50" s="30">
        <v>1</v>
      </c>
      <c r="H50" s="30">
        <v>1</v>
      </c>
      <c r="I50" s="30">
        <v>1</v>
      </c>
      <c r="J50" s="30">
        <v>1</v>
      </c>
      <c r="K50" s="34"/>
      <c r="L50" s="22"/>
    </row>
    <row r="51" spans="1:15" s="47" customFormat="1">
      <c r="A51" s="42" t="s">
        <v>78</v>
      </c>
      <c r="B51" s="49" t="s">
        <v>79</v>
      </c>
      <c r="C51" s="44">
        <f>C52</f>
        <v>100</v>
      </c>
      <c r="D51" s="45"/>
      <c r="E51" s="45"/>
      <c r="F51" s="49"/>
      <c r="G51" s="49"/>
      <c r="H51" s="49"/>
      <c r="I51" s="49"/>
      <c r="J51" s="49"/>
      <c r="K51" s="49"/>
      <c r="L51" s="49"/>
      <c r="O51" s="46"/>
    </row>
    <row r="52" spans="1:15" ht="127.5" customHeight="1">
      <c r="A52" s="22" t="s">
        <v>18</v>
      </c>
      <c r="B52" s="43" t="s">
        <v>80</v>
      </c>
      <c r="C52" s="26">
        <v>100</v>
      </c>
      <c r="D52" s="22"/>
      <c r="E52" s="22"/>
      <c r="F52" s="7"/>
      <c r="G52" s="7"/>
      <c r="H52" s="7"/>
      <c r="I52" s="7"/>
      <c r="J52" s="7"/>
      <c r="K52" s="7"/>
      <c r="L52" s="43" t="s">
        <v>81</v>
      </c>
    </row>
    <row r="55" spans="1:15">
      <c r="F55" s="50"/>
      <c r="G55" s="50"/>
      <c r="H55" s="50"/>
      <c r="I55" s="50"/>
      <c r="J55" s="50"/>
    </row>
    <row r="57" spans="1:15">
      <c r="F57" s="50"/>
      <c r="G57" s="50"/>
      <c r="H57" s="50"/>
      <c r="I57" s="50"/>
      <c r="J57" s="50"/>
    </row>
    <row r="59" spans="1:15">
      <c r="F59" s="50"/>
      <c r="G59" s="50"/>
      <c r="H59" s="50"/>
      <c r="I59" s="50"/>
      <c r="J59" s="50"/>
    </row>
    <row r="60" spans="1:15">
      <c r="G60" s="50"/>
      <c r="H60" s="50"/>
      <c r="I60" s="50"/>
      <c r="J60" s="50"/>
    </row>
    <row r="61" spans="1:15">
      <c r="F61" s="50"/>
      <c r="G61" s="50"/>
      <c r="H61" s="50"/>
      <c r="I61" s="50"/>
      <c r="J61" s="50"/>
    </row>
  </sheetData>
  <customSheetViews>
    <customSheetView guid="{6C4C590B-29D2-4E3C-A4CC-1D1F04F47473}" scale="70" showPageBreaks="1" fitToPage="1" printArea="1" view="pageBreakPreview" topLeftCell="A16">
      <selection activeCell="M5" sqref="M5"/>
      <rowBreaks count="4" manualBreakCount="4">
        <brk id="28" max="11" man="1"/>
        <brk id="33" max="11" man="1"/>
        <brk id="37" max="11" man="1"/>
        <brk id="42" max="11" man="1"/>
      </rowBreaks>
      <pageMargins left="0.39370078740157483" right="0.39370078740157483" top="0.39370078740157483" bottom="0.39370078740157483" header="0" footer="0.31496062992125984"/>
      <pageSetup paperSize="9" scale="67" fitToHeight="0" orientation="landscape" horizontalDpi="180" verticalDpi="180" r:id="rId1"/>
      <headerFooter>
        <oddFooter>&amp;R&amp;P</oddFooter>
      </headerFooter>
    </customSheetView>
    <customSheetView guid="{735B8FA8-D600-4113-B667-410EB77D1E5C}" scale="70" showPageBreaks="1" printArea="1" view="pageBreakPreview" topLeftCell="A46">
      <selection activeCell="A52" sqref="A52"/>
      <rowBreaks count="4" manualBreakCount="4">
        <brk id="28" max="11" man="1"/>
        <brk id="33" max="11" man="1"/>
        <brk id="37" max="11" man="1"/>
        <brk id="42" max="11" man="1"/>
      </rowBreaks>
      <pageMargins left="0.39370078740157483" right="0.39370078740157483" top="0.39370078740157483" bottom="0.39370078740157483" header="0" footer="0.31496062992125984"/>
      <pageSetup paperSize="9" scale="75" orientation="landscape" horizontalDpi="180" verticalDpi="180" r:id="rId2"/>
      <headerFooter>
        <oddFooter>&amp;R&amp;P</oddFooter>
      </headerFooter>
    </customSheetView>
    <customSheetView guid="{03FB616A-2165-4A3A-8301-28EE8E13C9CF}" scale="70" showPageBreaks="1" printArea="1" view="pageBreakPreview" topLeftCell="A25">
      <selection activeCell="X29" sqref="X29"/>
      <rowBreaks count="3" manualBreakCount="3">
        <brk id="31" max="11" man="1"/>
        <brk id="37" max="11" man="1"/>
        <brk id="42" max="11" man="1"/>
      </rowBreaks>
      <pageMargins left="0.39370078740157483" right="0.39370078740157483" top="0.39370078740157483" bottom="0.39370078740157483" header="0" footer="0.31496062992125984"/>
      <pageSetup paperSize="9" scale="63" orientation="landscape" horizontalDpi="180" verticalDpi="180" r:id="rId3"/>
      <headerFooter>
        <oddFooter>&amp;R&amp;P</oddFooter>
      </headerFooter>
    </customSheetView>
    <customSheetView guid="{F811F51E-169D-49DF-9A27-6B98AE040640}" scale="70" topLeftCell="A19">
      <selection activeCell="G18" sqref="G18"/>
      <pageMargins left="0.39370078740157483" right="0.39370078740157483" top="0.39370078740157483" bottom="0.39370078740157483" header="0" footer="0.31496062992125984"/>
      <pageSetup paperSize="9" scale="75" orientation="landscape" horizontalDpi="180" verticalDpi="180" r:id="rId4"/>
      <headerFooter>
        <oddFooter>&amp;R&amp;P</oddFooter>
      </headerFooter>
    </customSheetView>
    <customSheetView guid="{24625E6D-2D4F-4FB3-8545-0ED415808CE3}" scale="70" topLeftCell="A21">
      <selection activeCell="H32" sqref="H32:J32"/>
      <pageMargins left="0.39370078740157483" right="0.39370078740157483" top="0.39370078740157483" bottom="0.39370078740157483" header="0" footer="0.31496062992125984"/>
      <pageSetup paperSize="9" scale="75" orientation="landscape" horizontalDpi="180" verticalDpi="180" r:id="rId5"/>
      <headerFooter>
        <oddFooter>&amp;R&amp;P</oddFooter>
      </headerFooter>
    </customSheetView>
    <customSheetView guid="{76CF9D0F-84F6-4DB5-9D95-79DCF3FBEC98}" scale="70" showPageBreaks="1">
      <selection activeCell="D37" sqref="D37"/>
      <pageMargins left="0.39370078740157483" right="0.39370078740157483" top="0.39370078740157483" bottom="0.39370078740157483" header="0" footer="0.31496062992125984"/>
      <pageSetup paperSize="9" scale="72" orientation="landscape" r:id="rId6"/>
      <headerFooter>
        <oddFooter>&amp;R&amp;P</oddFooter>
      </headerFooter>
    </customSheetView>
    <customSheetView guid="{26D68DC7-FD5B-42D7-83EA-029CDD902A05}" scale="70" showPageBreaks="1" printArea="1" view="pageBreakPreview" topLeftCell="A25">
      <selection activeCell="E29" sqref="E29"/>
      <rowBreaks count="3" manualBreakCount="3">
        <brk id="31" max="11" man="1"/>
        <brk id="37" max="11" man="1"/>
        <brk id="42" max="11" man="1"/>
      </rowBreaks>
      <pageMargins left="0.39370078740157483" right="0.39370078740157483" top="0.39370078740157483" bottom="0.39370078740157483" header="0" footer="0.31496062992125984"/>
      <pageSetup paperSize="9" scale="75" orientation="landscape" horizontalDpi="180" verticalDpi="180" r:id="rId7"/>
      <headerFooter>
        <oddFooter>&amp;R&amp;P</oddFooter>
      </headerFooter>
    </customSheetView>
    <customSheetView guid="{0BD47697-586B-4255-B9B5-6AD04B008829}" scale="70" showPageBreaks="1" fitToPage="1" printArea="1" view="pageBreakPreview" topLeftCell="C34">
      <selection activeCell="M5" sqref="M5"/>
      <rowBreaks count="4" manualBreakCount="4">
        <brk id="28" max="11" man="1"/>
        <brk id="33" max="11" man="1"/>
        <brk id="37" max="11" man="1"/>
        <brk id="42" max="11" man="1"/>
      </rowBreaks>
      <pageMargins left="0.39370078740157483" right="0.39370078740157483" top="0.39370078740157483" bottom="0.39370078740157483" header="0" footer="0.31496062992125984"/>
      <pageSetup paperSize="9" scale="68" fitToHeight="0" orientation="landscape" horizontalDpi="180" verticalDpi="180" r:id="rId8"/>
      <headerFooter>
        <oddFooter>&amp;R&amp;P</oddFooter>
      </headerFooter>
    </customSheetView>
  </customSheetViews>
  <mergeCells count="3">
    <mergeCell ref="J2:L2"/>
    <mergeCell ref="A4:L4"/>
    <mergeCell ref="A5:L5"/>
  </mergeCells>
  <pageMargins left="0.39370078740157483" right="0.39370078740157483" top="0.39370078740157483" bottom="0.39370078740157483" header="0" footer="0.31496062992125984"/>
  <pageSetup paperSize="9" scale="67" fitToHeight="0" orientation="landscape" horizontalDpi="180" verticalDpi="180" r:id="rId9"/>
  <headerFooter>
    <oddFooter>&amp;R&amp;P</oddFooter>
  </headerFooter>
  <rowBreaks count="4" manualBreakCount="4">
    <brk id="28" max="11" man="1"/>
    <brk id="33" max="11" man="1"/>
    <brk id="37" max="11" man="1"/>
    <brk id="4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010124</vt:lpstr>
      <vt:lpstr>'010124'!Заголовки_для_печати</vt:lpstr>
      <vt:lpstr>'010124'!Область_печати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isv1</cp:lastModifiedBy>
  <cp:lastPrinted>2024-04-01T14:35:38Z</cp:lastPrinted>
  <dcterms:created xsi:type="dcterms:W3CDTF">2006-09-28T05:33:49Z</dcterms:created>
  <dcterms:modified xsi:type="dcterms:W3CDTF">2024-04-01T14:41:41Z</dcterms:modified>
</cp:coreProperties>
</file>