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19-2021\Отчет 2019 год\РЕШЕНИЕ+ПРИЛОЖЕНИЯ_2019\"/>
    </mc:Choice>
  </mc:AlternateContent>
  <bookViews>
    <workbookView xWindow="0" yWindow="0" windowWidth="23130" windowHeight="11445"/>
  </bookViews>
  <sheets>
    <sheet name="Доходы 2019" sheetId="1" r:id="rId1"/>
  </sheets>
  <definedNames>
    <definedName name="Z_389D9002_B159_466B_9DF6_B698B38C0892_.wvu.PrintTitles" localSheetId="0" hidden="1">'Доходы 2019'!$9:$9</definedName>
    <definedName name="Z_389D9002_B159_466B_9DF6_B698B38C0892_.wvu.Rows" localSheetId="0" hidden="1">'Доходы 2019'!#REF!,'Доходы 2019'!#REF!,'Доходы 2019'!#REF!,'Доходы 2019'!$48:$48,'Доходы 2019'!#REF!,'Доходы 2019'!#REF!</definedName>
    <definedName name="_xlnm.Print_Titles" localSheetId="0">'Доходы 2019'!$9:$9</definedName>
    <definedName name="_xlnm.Print_Area" localSheetId="0">'Доходы 2019'!$A$1:$E$194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E13" i="1" l="1"/>
  <c r="E15" i="1"/>
  <c r="E17" i="1"/>
  <c r="E18" i="1"/>
  <c r="E19" i="1"/>
  <c r="E20" i="1"/>
  <c r="E22" i="1"/>
  <c r="E23" i="1"/>
  <c r="E26" i="1"/>
  <c r="E29" i="1"/>
  <c r="E31" i="1"/>
  <c r="E32" i="1"/>
  <c r="E33" i="1"/>
  <c r="E35" i="1"/>
  <c r="E36" i="1"/>
  <c r="E37" i="1"/>
  <c r="E38" i="1"/>
  <c r="E39" i="1"/>
  <c r="E41" i="1"/>
  <c r="E42" i="1"/>
  <c r="E44" i="1"/>
  <c r="E45" i="1"/>
  <c r="E47" i="1"/>
  <c r="E48" i="1"/>
  <c r="E52" i="1"/>
  <c r="E53" i="1"/>
  <c r="E54" i="1"/>
  <c r="E55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2" i="1"/>
  <c r="E103" i="1"/>
  <c r="E104" i="1"/>
  <c r="E105" i="1"/>
  <c r="D43" i="1" l="1"/>
  <c r="F159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4" i="1"/>
  <c r="E146" i="1"/>
  <c r="E147" i="1"/>
  <c r="E148" i="1"/>
  <c r="E149" i="1"/>
  <c r="E151" i="1"/>
  <c r="E152" i="1"/>
  <c r="E153" i="1"/>
  <c r="E154" i="1"/>
  <c r="E155" i="1"/>
  <c r="E156" i="1"/>
  <c r="D150" i="1"/>
  <c r="D145" i="1"/>
  <c r="D143" i="1"/>
  <c r="D128" i="1"/>
  <c r="D101" i="1"/>
  <c r="E101" i="1" s="1"/>
  <c r="D74" i="1"/>
  <c r="D56" i="1" s="1"/>
  <c r="D51" i="1"/>
  <c r="E51" i="1" s="1"/>
  <c r="D40" i="1"/>
  <c r="D34" i="1"/>
  <c r="D28" i="1" s="1"/>
  <c r="D30" i="1"/>
  <c r="D24" i="1"/>
  <c r="D21" i="1"/>
  <c r="D16" i="1"/>
  <c r="D14" i="1"/>
  <c r="D12" i="1"/>
  <c r="C150" i="1"/>
  <c r="C145" i="1"/>
  <c r="C128" i="1"/>
  <c r="C101" i="1"/>
  <c r="C100" i="1" s="1"/>
  <c r="C74" i="1"/>
  <c r="C56" i="1" s="1"/>
  <c r="C51" i="1"/>
  <c r="C43" i="1"/>
  <c r="C34" i="1"/>
  <c r="C30" i="1"/>
  <c r="C28" i="1" s="1"/>
  <c r="C27" i="1" s="1"/>
  <c r="C12" i="1"/>
  <c r="C143" i="1"/>
  <c r="E143" i="1"/>
  <c r="C14" i="1"/>
  <c r="C24" i="1"/>
  <c r="C40" i="1"/>
  <c r="C21" i="1"/>
  <c r="C16" i="1"/>
  <c r="E128" i="1" l="1"/>
  <c r="C11" i="1"/>
  <c r="E145" i="1"/>
  <c r="E150" i="1"/>
  <c r="E43" i="1"/>
  <c r="C10" i="1"/>
  <c r="C50" i="1"/>
  <c r="C49" i="1" s="1"/>
  <c r="E56" i="1"/>
  <c r="E14" i="1"/>
  <c r="E16" i="1"/>
  <c r="E30" i="1"/>
  <c r="E28" i="1"/>
  <c r="D11" i="1"/>
  <c r="E21" i="1"/>
  <c r="E34" i="1"/>
  <c r="E74" i="1"/>
  <c r="D27" i="1"/>
  <c r="E27" i="1" s="1"/>
  <c r="E12" i="1"/>
  <c r="E24" i="1"/>
  <c r="E40" i="1"/>
  <c r="D100" i="1"/>
  <c r="E100" i="1" s="1"/>
  <c r="E11" i="1" l="1"/>
  <c r="D10" i="1"/>
  <c r="C157" i="1"/>
  <c r="D50" i="1"/>
  <c r="E10" i="1" l="1"/>
  <c r="E50" i="1"/>
  <c r="D49" i="1"/>
  <c r="E49" i="1" s="1"/>
  <c r="D157" i="1" l="1"/>
  <c r="E157" i="1" s="1"/>
</calcChain>
</file>

<file path=xl/sharedStrings.xml><?xml version="1.0" encoding="utf-8"?>
<sst xmlns="http://schemas.openxmlformats.org/spreadsheetml/2006/main" count="304" uniqueCount="293">
  <si>
    <t>(тыс.руб.)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</si>
  <si>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</si>
  <si>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</si>
  <si>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</si>
  <si>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</si>
  <si>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</si>
  <si>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</si>
  <si>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</si>
  <si>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</si>
  <si>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</si>
  <si>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</si>
  <si>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</si>
  <si>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</si>
  <si>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</si>
  <si>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</si>
  <si>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</si>
  <si>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</si>
  <si>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</si>
  <si>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</si>
  <si>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</si>
  <si>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</si>
  <si>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</si>
  <si>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</si>
  <si>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</si>
  <si>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</si>
  <si>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</si>
  <si>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</si>
  <si>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</si>
  <si>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</si>
  <si>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</si>
  <si>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</si>
  <si>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</si>
  <si>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</si>
  <si>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</si>
  <si>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</si>
  <si>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</si>
  <si>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</si>
  <si>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</si>
  <si>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</si>
  <si>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</si>
  <si>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</si>
  <si>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</si>
  <si>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</si>
  <si>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</si>
  <si>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</si>
  <si>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</si>
  <si>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</si>
  <si>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</si>
  <si>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</si>
  <si>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</si>
  <si>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</si>
  <si>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</si>
  <si>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</si>
  <si>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</si>
  <si>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</si>
  <si>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</si>
  <si>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</si>
  <si>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</si>
  <si>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</si>
  <si>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</si>
  <si>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</si>
  <si>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</si>
  <si>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</si>
  <si>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</si>
  <si>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</si>
  <si>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</si>
  <si>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</si>
  <si>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</si>
  <si>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</si>
  <si>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</si>
  <si>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</si>
  <si>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</si>
  <si>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</si>
  <si>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</si>
  <si>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</si>
  <si>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</si>
  <si>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</si>
  <si>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</si>
  <si>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</si>
  <si>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Иные межбюджетные трансферты</t>
  </si>
  <si>
    <t>ВСЕГО ДОХОДОВ ПО ЗАТО СЕВЕРСК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</si>
  <si>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</si>
  <si>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</si>
  <si>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</si>
  <si>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</si>
  <si>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</si>
  <si>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Дотации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</si>
  <si>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</si>
  <si>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</si>
  <si>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</si>
  <si>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</si>
  <si>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</si>
  <si>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</si>
  <si>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</si>
  <si>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</si>
  <si>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</si>
  <si>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</si>
  <si>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</si>
  <si>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 xml:space="preserve">Субвенции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</si>
  <si>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КБК доходов</t>
  </si>
  <si>
    <t>Доходы от оказания платных услуг и компенсации затрат государства</t>
  </si>
  <si>
    <t>Налоги на товары (работы, услуги), реализуемые на территории Российской Федерации</t>
  </si>
  <si>
    <t>000 1 03 00000 00 0000 000</t>
  </si>
  <si>
    <t>100 1 03 02000 01 0000 110</t>
  </si>
  <si>
    <t>Субвенции бюджетам бюджетной системы Российской Федерации</t>
  </si>
  <si>
    <t>000 2 02 10000 00 0000 150</t>
  </si>
  <si>
    <t>903 2 02 15001 04 0034 150</t>
  </si>
  <si>
    <t>903 2 02 15001 04 0035 150</t>
  </si>
  <si>
    <t>903 2 02 15002 04 0000 150</t>
  </si>
  <si>
    <t>903 2 02 15010 04 0000 150</t>
  </si>
  <si>
    <t>000 2 02 20000 00 0000 150</t>
  </si>
  <si>
    <t>000 2 02 29999 04 0000 150</t>
  </si>
  <si>
    <t>952 2 02 29999 04 0007 150</t>
  </si>
  <si>
    <t>904 2 02 29999 04 0011 150</t>
  </si>
  <si>
    <t>904 2 02 29999 04 0018 150</t>
  </si>
  <si>
    <t>907 2 02 29999 04 0033 150</t>
  </si>
  <si>
    <t>904 2 02 29999 04 0042 150</t>
  </si>
  <si>
    <t>907 2 02 29999 04 0042 150</t>
  </si>
  <si>
    <t>000 2 02 30000 00 0000 150</t>
  </si>
  <si>
    <t>000 2 02 30024 04 0000 150</t>
  </si>
  <si>
    <t>907 2 02 30024 04 0015 150</t>
  </si>
  <si>
    <t>952 2 02 30024 04 0021 150</t>
  </si>
  <si>
    <t>952 2 02 30024 04 0022 150</t>
  </si>
  <si>
    <t>907 2 02 30024 04 0030 150</t>
  </si>
  <si>
    <t>902 2 02 30024 04 0040 150</t>
  </si>
  <si>
    <t>902 2 02 30024 04 0060 150</t>
  </si>
  <si>
    <t>902 2 02 30024 04 0080 150</t>
  </si>
  <si>
    <t>902 2 02 30024 04 0101 150</t>
  </si>
  <si>
    <t>902 2 02 30024 04 0102 150</t>
  </si>
  <si>
    <t>954 2 02 30024 04 0120 150</t>
  </si>
  <si>
    <t>954 2 02 30024 04 0121 150</t>
  </si>
  <si>
    <t>907 2 02 30024 04 0150 150</t>
  </si>
  <si>
    <t>902 2 02 30024 04 0160 150</t>
  </si>
  <si>
    <t>902 2 02 30024 04 0170 150</t>
  </si>
  <si>
    <t>954 2 02 30024 04 0170 150</t>
  </si>
  <si>
    <t>907 2 02 30024 04 0215 150</t>
  </si>
  <si>
    <t>902 2 02 30024 04 0250 150</t>
  </si>
  <si>
    <t>902 2 02 30027 04 0113 150</t>
  </si>
  <si>
    <t>902 2 02 30027 04 0114 150</t>
  </si>
  <si>
    <t>000 2 02 40000 00 0000 150</t>
  </si>
  <si>
    <t>902 2 02 49999 04 0027 150</t>
  </si>
  <si>
    <t>907 2 02 49999 04 0029 150</t>
  </si>
  <si>
    <t>952 2 02 35082 04 0000 150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</si>
  <si>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 продолжающих обучение в муниципальных общеобразовательных организациях)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</si>
  <si>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</si>
  <si>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182 1 05 04010 02 0000 110</t>
  </si>
  <si>
    <t>Налог, взимаемый в связи с применением патентной системы налогообложения, зачисляемый в бюджеты городских округов</t>
  </si>
  <si>
    <t>Субвенции на осуществление отдельных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</si>
  <si>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 xml:space="preserve">Дотации бюджетам городских округов на поддержку мер по обеспечению сбалансированности бюджетов 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</si>
  <si>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</si>
  <si>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</si>
  <si>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</si>
  <si>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952 2 02 30024 04 0070 150</t>
  </si>
  <si>
    <t xml:space="preserve">                                                                                           </t>
  </si>
  <si>
    <t>Субсидии бюджетам городских округов на софинансирование капитальных вложений в объекты муниципальной собственности (на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области")</t>
  </si>
  <si>
    <t>909 2 02 20077 04 0037 150</t>
  </si>
  <si>
    <t>953 2 02 20077 04 0130 150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</si>
  <si>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в сфере обращения с твердыми коммунальными отходами в рамках государственной программы "Воспроизводство и использование природных ресурсов Томской области")</t>
  </si>
  <si>
    <t>953 2 02 20077 04 0131 150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</si>
  <si>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"Формирование комфортной городской среды в Томской области")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</si>
  <si>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</si>
  <si>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904 2 02 25466 04 0000 150</t>
  </si>
  <si>
    <t>Субсидии бюджетам городских округов на реализацию мероприятий по обеспечению жильем молодых семей (реализация государственной программы "Обеспечение доступности жилья и улучшение качества жилищных условий населения Томской области")</t>
  </si>
  <si>
    <t>904 2 02 25497 04 0000 150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</si>
  <si>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</si>
  <si>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904 2 02 25517 04 0000 150</t>
  </si>
  <si>
    <t>953 2 02 25519 04 0082 150</t>
  </si>
  <si>
    <t>Субсидии бюджетам городских округов на поддержку отрасли культуры (на реализацию регионального проекта "Культурная среда" национального проекта "Культура")</t>
  </si>
  <si>
    <t>904 2 02 29999 04 0038 150</t>
  </si>
  <si>
    <t>Субсидии на обеспечение условий для развития физической культуры и массового спорта</t>
  </si>
  <si>
    <t>Субсидии на капитальный ремонт и (или) ремонт автомобильных дорог общего пользования местного значения</t>
  </si>
  <si>
    <t>953 2 02 29999 04 0062 150</t>
  </si>
  <si>
    <t>907 2 02 30024 04 0010 150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</si>
  <si>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</si>
  <si>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904 2 02 30024 04 0030 150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</si>
  <si>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</si>
  <si>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907 2 02 30024 04 0245 150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</si>
  <si>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</si>
  <si>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902 2 02 35260 04 0000 150</t>
  </si>
  <si>
    <t>907 2 02 49999 04 0025 150</t>
  </si>
  <si>
    <t>907 2 02 49999 04 0039 150</t>
  </si>
  <si>
    <t>907 2 02 49999 04 0054 150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</si>
  <si>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</si>
  <si>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</si>
  <si>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</si>
  <si>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000 2 18 00000 00 0000 000</t>
  </si>
  <si>
    <t>Доходы бюджетов бюджетной системы Российской Федерации от возврата бюджетами бюджетной системы и организациями остатков субсидий, субвенций и иных межбюджетных трансфертов, имеющих целевое 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</si>
  <si>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</si>
  <si>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</t>
  </si>
  <si>
    <t>902 2 18 04030 04 0008 150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</si>
  <si>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</si>
  <si>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городских округов</t>
  </si>
  <si>
    <t>902 2 19 35120 04 0000 150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</si>
  <si>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</si>
  <si>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902 2 19 60010 04 0000 150</t>
  </si>
  <si>
    <t>904 2 19 60010 04 0000 150</t>
  </si>
  <si>
    <t>907 2 19 60010 04 0000 150</t>
  </si>
  <si>
    <t>952 2 19 60010 04 0000 150</t>
  </si>
  <si>
    <t>954 2 19 60010 04 0000 150</t>
  </si>
  <si>
    <t>953 2 02 25555 04 0000 150</t>
  </si>
  <si>
    <t>Субсидии на финансовое обеспечение дорожной деятельности в рамках реализации регионального проекта "Дорожная сеть" национального проекта "Безопасные и качественные автомобильные дороги"</t>
  </si>
  <si>
    <t>952 2 02 29999 04 0059 150</t>
  </si>
  <si>
    <t>952 2 02 29999 04 0063 150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</si>
  <si>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</si>
  <si>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Прочие межбюджетные трансферты из резервного фонда финансирования непредвиденных расходов Администрации Томской области</t>
  </si>
  <si>
    <t>904 2 02 49999 04 0016 150</t>
  </si>
  <si>
    <t>Субсидии бюджетам городских округов на обновление материально-технической базы для формирования у обучающихся современных технологических и гуманитарных навыков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</si>
  <si>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</si>
  <si>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904 2 02 29999 04 0012 150</t>
  </si>
  <si>
    <t>904 2 02 29999 04 0013 150</t>
  </si>
  <si>
    <t>904 2 02 29999 04 0032 150</t>
  </si>
  <si>
    <t>907 2 02 29999 04 0048 150</t>
  </si>
  <si>
    <t>952 2 02 29999 04 0055 150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</si>
  <si>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</si>
  <si>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Субсидии на создание мест (площадок) накопления твердых коммунальных отходов</t>
  </si>
  <si>
    <t>902 2 02 35120 04 0000 150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</si>
  <si>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</si>
  <si>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953 2 02 45393 04 0000 150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</si>
  <si>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</si>
  <si>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907 2 02 49999 04 0016 150</t>
  </si>
  <si>
    <t>952 2 02 49999 04 0047 150</t>
  </si>
  <si>
    <t>907 2 02 49999 04 0050 150</t>
  </si>
  <si>
    <t>907 2 02 49999 04 0051 150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</si>
  <si>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</si>
  <si>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</si>
  <si>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</si>
  <si>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</si>
  <si>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</si>
  <si>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909 2 02 25169 04 0000 150</t>
  </si>
  <si>
    <t>909 2 02 25210 04 0000 150</t>
  </si>
  <si>
    <t>904 2 02 25228 04 0000 150</t>
  </si>
  <si>
    <t>Субсидии бюджетам городских округов на оснащение объектов спортивной инфраструктуры спортивно-технологическим оборудованием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</si>
  <si>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бизнес-инкубаторов, предусмотренных в муниципальных программах (подпрограммах), содержащих мероприятия, направленные на развитие малого и среднего предпринимательства)</t>
  </si>
  <si>
    <t>902 2 02 25527 04 0091 150</t>
  </si>
  <si>
    <t>902 2 02 25527 04 0093 150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</si>
  <si>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(софинансирование расходов на 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</si>
  <si>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904 2 02 29999 04 0019 150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</si>
  <si>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</si>
  <si>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Субсидии на внедрение целевой модели развития региональных систем дополнительного образования детей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</si>
  <si>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</si>
  <si>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907 2 02 29999 04 0023 150</t>
  </si>
  <si>
    <t>907 2 02 29999 04 0024 150</t>
  </si>
  <si>
    <t>Субсидии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</si>
  <si>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904 2 02 29999 04 0041 150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</si>
  <si>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</si>
  <si>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907 2 02 29999 04 0056 150</t>
  </si>
  <si>
    <t>904 2 02 29999 04 0057 150</t>
  </si>
  <si>
    <t>Субсидии на софинансирование расходных обязательств по решению вопросов местного значения, возникающих в связи с реализацией проектов, предложенных непосредственно населением муниципальных образований Томской области, отобранных на конкурсной основе</t>
  </si>
  <si>
    <t>954 2 02 29999 04 0061 150</t>
  </si>
  <si>
    <t>952 2 02 29999 04 0062 150</t>
  </si>
  <si>
    <t>909 2 02 29999 04 0066 150</t>
  </si>
  <si>
    <t>000 2 07 00000 00 0000 000</t>
  </si>
  <si>
    <t>Прочие безвозмездные поступления в бюджеты городских округов (реализация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 - объект благоустройства «Мемориал славы воинам Великой Отечественной войны», находящийся в пос.Самусь)</t>
  </si>
  <si>
    <t>Прочие безвозмездные поступления</t>
  </si>
  <si>
    <t>954 2 07 04050 04 0064 150</t>
  </si>
  <si>
    <t>907 2 18 04010 04 0008 150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</si>
  <si>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</si>
  <si>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907 2 18 04020 04 0008 150</t>
  </si>
  <si>
    <t>Доходы бюджетов городских округов от возврата автономными учреждениями остатков субсидий прошлых лет (средства местного бюджета)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</si>
  <si>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</si>
  <si>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902 2 18 04030 04 0009 150</t>
  </si>
  <si>
    <t>902 2 02 25527 04 0094 150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</si>
  <si>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</si>
  <si>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Прочие межбюджетные трансферты, передаваемые бюджетам городских округов (исполнение судебных актов)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</si>
  <si>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</si>
  <si>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Прочие межбюджетные трансферты на выплату стипендии Губернатора Томской области лучшим учителям муниципальных образовательных организаций Томской области</t>
  </si>
  <si>
    <t>Прочие межбюджетные трансферты на организацию системы выявления, сопровождения одаренных детей</t>
  </si>
  <si>
    <t>902 2 02 49999 04 0016 150</t>
  </si>
  <si>
    <t>904 2 02 25519 04 0081 150</t>
  </si>
  <si>
    <t>Субсидии бюджетам городских округов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</si>
  <si>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t>953 2 02 20077 04 0132 150</t>
  </si>
  <si>
    <t>Субсидии бюджетам городских округов на софинансирование капитальных вложений в объекты муниципальной собственности (на разработку проектной документации на строительство сетей газоснабжения на территории опережающего развития "Северск" в рамках государственной программы "Развитие предпринимательства и повышение эффективности государственного управления социально-экономическим развитием Томской области")</t>
  </si>
  <si>
    <t>Субсидии на приобретение спортивного инвентаря, оборудования и спортивной экипировки для спортивных школ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</si>
  <si>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</si>
  <si>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902 2 02 25527 04 0092 150</t>
  </si>
  <si>
    <t>Субсидии бюджетам городских округов на государственную поддержку малого и среднего предпринимательства, включая крестьянские (фермерские) хозяйства, а также на реализацию мероприятий по поддержке молодежного предпринимательства (субсидии бюджетам муниципальных образований Томской области, в том числе отнесенных к монопрофильным, на софинансирование расходов на 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</si>
  <si>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Субсидии бюджетам городских округов на реализацию программ формирования современной городской среды</t>
  </si>
  <si>
    <t>953 2 02 29999 04 0069 150</t>
  </si>
  <si>
    <t>Субсидии на оборудование муниципальных полигонов средствами измерения массы твердых коммунальных отходов</t>
  </si>
  <si>
    <t>77 38 83</t>
  </si>
  <si>
    <t>952 2 02 49999 04 0016 150</t>
  </si>
  <si>
    <t>902 2 02 45550 04 0000 150</t>
  </si>
  <si>
    <t>Межбюджетные трансферты, передаваемые бюджетам городских округов за достижение показателей деятельности органов исполнительной власти субъектов Российской Федерации</t>
  </si>
  <si>
    <t>Утверждено  
на 2019 год</t>
  </si>
  <si>
    <t>Исполнено</t>
  </si>
  <si>
    <t xml:space="preserve">Процент исполне- ния </t>
  </si>
  <si>
    <t>Доходы от продажи земельных участков, находящихся в собственности городских округов (за исключением земельных участков муниципальных и автономных учреждений)</t>
  </si>
  <si>
    <t>909 1 14 06024 04 0000 430</t>
  </si>
  <si>
    <t>к Решению Думы ЗАТО Северск</t>
  </si>
  <si>
    <t>от_____________ №_________</t>
  </si>
  <si>
    <t>Приложение 2</t>
  </si>
  <si>
    <t>ОТЧЕТ
о доходах бюджета ЗАТО Северск по кодам видов доходов, подвидов доходов, классификации операций сектора государственного управления, относящихся к доходам бюджета, за 2019 год</t>
  </si>
  <si>
    <t>Парфененко Александра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</si>
</sst>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0.00_р_."/>
    <numFmt numFmtId="166" formatCode="0.0"/>
  </numFmts>
  <fonts count="7" x14ac:knownFonts="1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3" fillId="0" borderId="0" applyFont="0" applyFill="0" applyBorder="0" applyAlignment="0" applyProtection="0"/>
    <xf numFmtId="0" fontId="1" fillId="0" borderId="0"/>
    <xf numFmtId="0" fontId="1" fillId="0" borderId="0" applyNumberFormat="0" applyFont="0" applyFill="0" applyBorder="0" applyAlignment="0" applyProtection="0">
      <alignment vertical="top"/>
    </xf>
  </cellStyleXfs>
  <cellXfs count="46">
    <xf numFmtId="0" fontId="0" fillId="0" borderId="0" xfId="0"/>
    <xf numFmtId="0" fontId="2" fillId="2" borderId="0" xfId="2" applyFont="1" applyFill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vertical="center"/>
    </xf>
    <xf numFmtId="49" fontId="2" fillId="2" borderId="1" xfId="2" applyNumberFormat="1" applyFont="1" applyFill="1" applyBorder="1" applyAlignment="1">
      <alignment horizontal="left" vertical="center"/>
    </xf>
    <xf numFmtId="4" fontId="2" fillId="0" borderId="1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1" xfId="2" applyNumberFormat="1" applyFont="1" applyFill="1" applyBorder="1" applyAlignment="1">
      <alignment horizontal="justify" vertical="center" wrapText="1"/>
    </xf>
    <xf numFmtId="4" fontId="2" fillId="2" borderId="1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4" fontId="2" fillId="2" borderId="1" xfId="0" applyNumberFormat="1" applyFont="1" applyFill="1" applyBorder="1" applyAlignment="1">
      <alignment horizontal="justify" vertical="center" wrapText="1"/>
    </xf>
    <xf numFmtId="0" fontId="2" fillId="2" borderId="1" xfId="2" applyFont="1" applyFill="1" applyBorder="1" applyAlignment="1">
      <alignment horizontal="justify" vertical="center" wrapText="1"/>
    </xf>
    <xf numFmtId="4" fontId="2" fillId="0" borderId="1" xfId="2" applyNumberFormat="1" applyFont="1" applyFill="1" applyBorder="1" applyAlignment="1">
      <alignment horizontal="left" vertical="center" wrapText="1"/>
    </xf>
    <xf numFmtId="49" fontId="2" fillId="0" borderId="0" xfId="2" applyNumberFormat="1" applyFont="1" applyFill="1" applyAlignment="1">
      <alignment horizontal="left" vertical="justify"/>
    </xf>
    <xf numFmtId="0" fontId="4" fillId="0" borderId="1" xfId="0" applyFont="1" applyBorder="1" applyAlignment="1">
      <alignment horizontal="justify" vertical="top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justify" vertical="center" wrapText="1"/>
    </xf>
    <xf numFmtId="2" fontId="2" fillId="0" borderId="0" xfId="2" applyNumberFormat="1" applyFont="1" applyFill="1" applyBorder="1" applyAlignment="1">
      <alignment horizontal="right" vertical="center"/>
    </xf>
    <xf numFmtId="2" fontId="2" fillId="0" borderId="0" xfId="2" applyNumberFormat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left" vertical="center" wrapText="1"/>
    </xf>
    <xf numFmtId="4" fontId="5" fillId="0" borderId="1" xfId="0" applyNumberFormat="1" applyFont="1" applyBorder="1"/>
    <xf numFmtId="49" fontId="2" fillId="0" borderId="0" xfId="2" applyNumberFormat="1" applyFont="1" applyFill="1" applyAlignment="1">
      <alignment horizontal="left" vertical="justify"/>
    </xf>
    <xf numFmtId="0" fontId="2" fillId="3" borderId="0" xfId="2" applyFont="1" applyFill="1"/>
    <xf numFmtId="49" fontId="2" fillId="0" borderId="0" xfId="2" applyNumberFormat="1" applyFont="1" applyFill="1" applyAlignment="1">
      <alignment horizontal="left" vertical="justify"/>
    </xf>
    <xf numFmtId="3" fontId="2" fillId="0" borderId="1" xfId="2" applyNumberFormat="1" applyFont="1" applyFill="1" applyBorder="1" applyAlignment="1">
      <alignment horizontal="center" vertical="center"/>
    </xf>
    <xf numFmtId="164" fontId="2" fillId="0" borderId="1" xfId="2" applyNumberFormat="1" applyFont="1" applyFill="1" applyBorder="1" applyAlignment="1">
      <alignment horizontal="center" vertical="center"/>
    </xf>
    <xf numFmtId="4" fontId="5" fillId="0" borderId="1" xfId="2" applyNumberFormat="1" applyFont="1" applyFill="1" applyBorder="1"/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Alignment="1">
      <alignment horizontal="center" vertical="center"/>
    </xf>
    <xf numFmtId="165" fontId="6" fillId="0" borderId="0" xfId="0" applyNumberFormat="1" applyFont="1" applyFill="1" applyAlignment="1">
      <alignment vertical="center"/>
    </xf>
    <xf numFmtId="0" fontId="2" fillId="0" borderId="0" xfId="0" applyFont="1" applyFill="1"/>
    <xf numFmtId="0" fontId="6" fillId="0" borderId="0" xfId="0" applyFont="1" applyFill="1" applyAlignment="1">
      <alignment horizontal="left" vertical="center"/>
    </xf>
    <xf numFmtId="166" fontId="6" fillId="0" borderId="0" xfId="3" applyNumberFormat="1" applyFont="1" applyFill="1" applyBorder="1" applyAlignment="1" applyProtection="1">
      <alignment horizontal="left" vertical="center"/>
    </xf>
    <xf numFmtId="4" fontId="2" fillId="2" borderId="1" xfId="2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</cellXfs>
  <cellStyles count="4">
    <cellStyle name="Обычный" xfId="0" builtinId="0"/>
    <cellStyle name="Обычный_proekt_2005_1" xfId="3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194"/>
  <sheetViews>
    <sheetView tabSelected="1" view="pageBreakPreview" topLeftCell="A163" zoomScale="90" zoomScaleNormal="100" zoomScaleSheetLayoutView="90" workbookViewId="0">
      <selection activeCell="A193" sqref="A193:A194"/>
    </sheetView>
  </sheetViews>
  <sheetFormatPr defaultColWidth="8.85546875" defaultRowHeight="15.75" x14ac:dyDescent="0.25"/>
  <cols>
    <col min="1" max="1" width="27.140625" style="1" customWidth="1"/>
    <col min="2" max="2" width="47.85546875" style="14" customWidth="1"/>
    <col min="3" max="3" width="14.140625" style="3" customWidth="1"/>
    <col min="4" max="4" width="13.5703125" style="3" customWidth="1"/>
    <col min="5" max="5" width="10.7109375" style="3" customWidth="1"/>
    <col min="6" max="6" width="20.85546875" style="3" customWidth="1"/>
    <col min="7" max="16384" width="8.85546875" style="3"/>
  </cols>
  <sheetData>
    <row r="1" spans="1:8" s="41" customFormat="1" ht="18" customHeight="1" x14ac:dyDescent="0.25">
      <c r="A1" s="37"/>
      <c r="B1" s="38"/>
      <c r="C1" s="39" t="s">
        <v>290</v>
      </c>
      <c r="D1" s="39"/>
      <c r="E1" s="39"/>
      <c r="F1" s="40"/>
      <c r="G1" s="40"/>
      <c r="H1" s="40"/>
    </row>
    <row r="2" spans="1:8" s="41" customFormat="1" ht="18" customHeight="1" x14ac:dyDescent="0.25">
      <c r="A2" s="37"/>
      <c r="B2" s="38"/>
      <c r="C2" s="37" t="s">
        <v>288</v>
      </c>
      <c r="D2" s="39"/>
      <c r="E2" s="39"/>
      <c r="F2" s="42"/>
      <c r="G2" s="42"/>
      <c r="H2" s="42"/>
    </row>
    <row r="3" spans="1:8" s="41" customFormat="1" ht="18" customHeight="1" x14ac:dyDescent="0.25">
      <c r="A3" s="37"/>
      <c r="B3" s="38"/>
      <c r="C3" s="37" t="s">
        <v>289</v>
      </c>
      <c r="D3" s="39"/>
      <c r="E3" s="39"/>
      <c r="F3" s="43"/>
      <c r="G3" s="43"/>
      <c r="H3" s="43"/>
    </row>
    <row r="4" spans="1:8" ht="18.75" customHeight="1" x14ac:dyDescent="0.25">
      <c r="A4" s="3"/>
      <c r="B4" s="2" t="s">
        <v>153</v>
      </c>
      <c r="C4" s="32"/>
    </row>
    <row r="5" spans="1:8" ht="53.25" customHeight="1" x14ac:dyDescent="0.25">
      <c r="A5" s="45" t="s">
        <v>291</v>
      </c>
      <c r="B5" s="45"/>
      <c r="C5" s="45"/>
      <c r="D5" s="45"/>
      <c r="E5" s="45"/>
    </row>
    <row r="6" spans="1:8" ht="16.5" customHeight="1" x14ac:dyDescent="0.25">
      <c r="A6" s="36"/>
      <c r="B6" s="36"/>
      <c r="C6" s="36"/>
      <c r="D6" s="36"/>
      <c r="E6" s="36"/>
    </row>
    <row r="7" spans="1:8" ht="27.75" customHeight="1" x14ac:dyDescent="0.25">
      <c r="A7" s="17"/>
      <c r="B7" s="4"/>
      <c r="D7" s="27"/>
      <c r="E7" s="26" t="s">
        <v>0</v>
      </c>
    </row>
    <row r="8" spans="1:8" ht="52.9" customHeight="1" x14ac:dyDescent="0.25">
      <c r="A8" s="5" t="s">
        <v>99</v>
      </c>
      <c r="B8" s="6" t="s">
        <v>1</v>
      </c>
      <c r="C8" s="7" t="s">
        <v>283</v>
      </c>
      <c r="D8" s="7" t="s">
        <v>284</v>
      </c>
      <c r="E8" s="7" t="s">
        <v>285</v>
      </c>
    </row>
    <row r="9" spans="1:8" ht="18" customHeight="1" x14ac:dyDescent="0.25">
      <c r="A9" s="5">
        <v>1</v>
      </c>
      <c r="B9" s="6">
        <v>2</v>
      </c>
      <c r="C9" s="6">
        <v>3</v>
      </c>
      <c r="D9" s="33">
        <v>4</v>
      </c>
      <c r="E9" s="33">
        <v>5</v>
      </c>
    </row>
    <row r="10" spans="1:8" s="9" customFormat="1" ht="25.15" customHeight="1" x14ac:dyDescent="0.2">
      <c r="A10" s="8"/>
      <c r="B10" s="19" t="s">
        <v>2</v>
      </c>
      <c r="C10" s="16">
        <f>C11+C27</f>
        <v>1113620.2000000002</v>
      </c>
      <c r="D10" s="16">
        <f>D11+D27</f>
        <v>1131056.6200000001</v>
      </c>
      <c r="E10" s="34">
        <f t="shared" ref="E10:E73" si="0">D10/C10*100</f>
        <v>101.56574207256656</v>
      </c>
    </row>
    <row r="11" spans="1:8" ht="22.15" customHeight="1" x14ac:dyDescent="0.25">
      <c r="A11" s="10"/>
      <c r="B11" s="19" t="s">
        <v>3</v>
      </c>
      <c r="C11" s="16">
        <f>C12+C14+C16+C21+C24+C26</f>
        <v>962781.72000000009</v>
      </c>
      <c r="D11" s="16">
        <f>D12+D14+D16+D21+D24+D26</f>
        <v>970500.72000000009</v>
      </c>
      <c r="E11" s="34">
        <f t="shared" si="0"/>
        <v>100.80173935998702</v>
      </c>
    </row>
    <row r="12" spans="1:8" ht="23.45" customHeight="1" x14ac:dyDescent="0.25">
      <c r="A12" s="11" t="s">
        <v>96</v>
      </c>
      <c r="B12" s="19" t="s">
        <v>94</v>
      </c>
      <c r="C12" s="16">
        <f>C13</f>
        <v>694628.17</v>
      </c>
      <c r="D12" s="16">
        <f>D13</f>
        <v>704442.68</v>
      </c>
      <c r="E12" s="34">
        <f t="shared" si="0"/>
        <v>101.41291563225833</v>
      </c>
    </row>
    <row r="13" spans="1:8" ht="23.45" customHeight="1" x14ac:dyDescent="0.25">
      <c r="A13" s="11" t="s">
        <v>95</v>
      </c>
      <c r="B13" s="15" t="s">
        <v>4</v>
      </c>
      <c r="C13" s="16">
        <v>694628.17</v>
      </c>
      <c r="D13" s="12">
        <v>704442.68</v>
      </c>
      <c r="E13" s="34">
        <f t="shared" si="0"/>
        <v>101.41291563225833</v>
      </c>
    </row>
    <row r="14" spans="1:8" ht="39" customHeight="1" x14ac:dyDescent="0.25">
      <c r="A14" s="11" t="s">
        <v>102</v>
      </c>
      <c r="B14" s="15" t="s">
        <v>101</v>
      </c>
      <c r="C14" s="16">
        <f>C15</f>
        <v>8907.81</v>
      </c>
      <c r="D14" s="16">
        <f>D15</f>
        <v>8870.65</v>
      </c>
      <c r="E14" s="34">
        <f t="shared" si="0"/>
        <v>99.582837981501626</v>
      </c>
    </row>
    <row r="15" spans="1:8" ht="55.15" customHeight="1" x14ac:dyDescent="0.25">
      <c r="A15" s="11" t="s">
        <v>103</v>
      </c>
      <c r="B15" s="18" t="s">
        <v>5</v>
      </c>
      <c r="C15" s="16">
        <v>8907.81</v>
      </c>
      <c r="D15" s="12">
        <v>8870.65</v>
      </c>
      <c r="E15" s="34">
        <f t="shared" si="0"/>
        <v>99.582837981501626</v>
      </c>
    </row>
    <row r="16" spans="1:8" ht="24.75" customHeight="1" x14ac:dyDescent="0.25">
      <c r="A16" s="11" t="s">
        <v>6</v>
      </c>
      <c r="B16" s="15" t="s">
        <v>7</v>
      </c>
      <c r="C16" s="16">
        <f>C17+C18+C19+C20</f>
        <v>101949.73999999999</v>
      </c>
      <c r="D16" s="16">
        <f>D17+D18+D19+D20</f>
        <v>102812.29000000001</v>
      </c>
      <c r="E16" s="34">
        <f t="shared" si="0"/>
        <v>100.84605414393408</v>
      </c>
    </row>
    <row r="17" spans="1:5" ht="40.9" customHeight="1" x14ac:dyDescent="0.25">
      <c r="A17" s="11" t="s">
        <v>8</v>
      </c>
      <c r="B17" s="15" t="s">
        <v>9</v>
      </c>
      <c r="C17" s="16">
        <v>56438</v>
      </c>
      <c r="D17" s="16">
        <v>56743.89</v>
      </c>
      <c r="E17" s="34">
        <f t="shared" si="0"/>
        <v>100.54199298345085</v>
      </c>
    </row>
    <row r="18" spans="1:5" ht="36.6" customHeight="1" x14ac:dyDescent="0.25">
      <c r="A18" s="11" t="s">
        <v>10</v>
      </c>
      <c r="B18" s="15" t="s">
        <v>11</v>
      </c>
      <c r="C18" s="16">
        <v>44288</v>
      </c>
      <c r="D18" s="12">
        <v>44684.5</v>
      </c>
      <c r="E18" s="34">
        <f t="shared" si="0"/>
        <v>100.89527637283237</v>
      </c>
    </row>
    <row r="19" spans="1:5" ht="25.15" customHeight="1" x14ac:dyDescent="0.25">
      <c r="A19" s="11" t="s">
        <v>12</v>
      </c>
      <c r="B19" s="15" t="s">
        <v>13</v>
      </c>
      <c r="C19" s="16">
        <v>360.43</v>
      </c>
      <c r="D19" s="12">
        <v>360.44</v>
      </c>
      <c r="E19" s="34">
        <f t="shared" si="0"/>
        <v>100.00277446383485</v>
      </c>
    </row>
    <row r="20" spans="1:5" ht="57.6" customHeight="1" x14ac:dyDescent="0.25">
      <c r="A20" s="11" t="s">
        <v>145</v>
      </c>
      <c r="B20" s="15" t="s">
        <v>146</v>
      </c>
      <c r="C20" s="16">
        <v>863.31</v>
      </c>
      <c r="D20" s="12">
        <v>1023.46</v>
      </c>
      <c r="E20" s="34">
        <f t="shared" si="0"/>
        <v>118.55069442031252</v>
      </c>
    </row>
    <row r="21" spans="1:5" ht="27.75" customHeight="1" x14ac:dyDescent="0.25">
      <c r="A21" s="11" t="s">
        <v>14</v>
      </c>
      <c r="B21" s="15" t="s">
        <v>15</v>
      </c>
      <c r="C21" s="16">
        <f>C22+C23</f>
        <v>143655</v>
      </c>
      <c r="D21" s="16">
        <f>D22+D23</f>
        <v>140889.74</v>
      </c>
      <c r="E21" s="34">
        <f t="shared" si="0"/>
        <v>98.075068741081054</v>
      </c>
    </row>
    <row r="22" spans="1:5" ht="21.6" customHeight="1" x14ac:dyDescent="0.25">
      <c r="A22" s="11" t="s">
        <v>16</v>
      </c>
      <c r="B22" s="15" t="s">
        <v>17</v>
      </c>
      <c r="C22" s="16">
        <v>34503</v>
      </c>
      <c r="D22" s="12">
        <v>32516.55</v>
      </c>
      <c r="E22" s="34">
        <f t="shared" si="0"/>
        <v>94.242674550039126</v>
      </c>
    </row>
    <row r="23" spans="1:5" ht="24" customHeight="1" x14ac:dyDescent="0.25">
      <c r="A23" s="11" t="s">
        <v>93</v>
      </c>
      <c r="B23" s="15" t="s">
        <v>18</v>
      </c>
      <c r="C23" s="16">
        <v>109152</v>
      </c>
      <c r="D23" s="12">
        <v>108373.19</v>
      </c>
      <c r="E23" s="34">
        <f t="shared" si="0"/>
        <v>99.286490398710058</v>
      </c>
    </row>
    <row r="24" spans="1:5" ht="39" customHeight="1" x14ac:dyDescent="0.25">
      <c r="A24" s="11" t="s">
        <v>88</v>
      </c>
      <c r="B24" s="20" t="s">
        <v>89</v>
      </c>
      <c r="C24" s="16">
        <f>C25</f>
        <v>1</v>
      </c>
      <c r="D24" s="16">
        <f>D25</f>
        <v>0</v>
      </c>
      <c r="E24" s="34">
        <f>D24/C24*100</f>
        <v>0</v>
      </c>
    </row>
    <row r="25" spans="1:5" ht="40.5" customHeight="1" x14ac:dyDescent="0.25">
      <c r="A25" s="11" t="s">
        <v>90</v>
      </c>
      <c r="B25" s="20" t="s">
        <v>91</v>
      </c>
      <c r="C25" s="16">
        <v>1</v>
      </c>
      <c r="D25" s="12">
        <v>0</v>
      </c>
      <c r="E25" s="34">
        <f>D25/C25*100</f>
        <v>0</v>
      </c>
    </row>
    <row r="26" spans="1:5" ht="25.15" customHeight="1" x14ac:dyDescent="0.25">
      <c r="A26" s="11" t="s">
        <v>19</v>
      </c>
      <c r="B26" s="15" t="s">
        <v>20</v>
      </c>
      <c r="C26" s="16">
        <v>13640</v>
      </c>
      <c r="D26" s="12">
        <v>13485.36</v>
      </c>
      <c r="E26" s="34">
        <f t="shared" si="0"/>
        <v>98.866275659824055</v>
      </c>
    </row>
    <row r="27" spans="1:5" ht="24.75" customHeight="1" x14ac:dyDescent="0.25">
      <c r="A27" s="11"/>
      <c r="B27" s="19" t="s">
        <v>21</v>
      </c>
      <c r="C27" s="16">
        <f>C28+C40+C43+C47+C48+C42</f>
        <v>150838.48000000001</v>
      </c>
      <c r="D27" s="16">
        <f>D28+D40+D43+D47+D48+D42</f>
        <v>160555.89999999997</v>
      </c>
      <c r="E27" s="34">
        <f t="shared" si="0"/>
        <v>106.44226857762023</v>
      </c>
    </row>
    <row r="28" spans="1:5" ht="57" customHeight="1" x14ac:dyDescent="0.25">
      <c r="A28" s="11" t="s">
        <v>22</v>
      </c>
      <c r="B28" s="19" t="s">
        <v>23</v>
      </c>
      <c r="C28" s="16">
        <f>C29+C30+C33+C34</f>
        <v>87249.540000000008</v>
      </c>
      <c r="D28" s="16">
        <f>D29+D30+D33+D34</f>
        <v>90197.790000000008</v>
      </c>
      <c r="E28" s="34">
        <f t="shared" si="0"/>
        <v>103.37910090987299</v>
      </c>
    </row>
    <row r="29" spans="1:5" ht="89.45" customHeight="1" x14ac:dyDescent="0.25">
      <c r="A29" s="11" t="s">
        <v>24</v>
      </c>
      <c r="B29" s="19" t="s">
        <v>25</v>
      </c>
      <c r="C29" s="16">
        <v>456.68</v>
      </c>
      <c r="D29" s="12">
        <v>456.68</v>
      </c>
      <c r="E29" s="34">
        <f t="shared" si="0"/>
        <v>100</v>
      </c>
    </row>
    <row r="30" spans="1:5" ht="25.15" customHeight="1" x14ac:dyDescent="0.25">
      <c r="A30" s="11"/>
      <c r="B30" s="18" t="s">
        <v>26</v>
      </c>
      <c r="C30" s="16">
        <f>C31+C32</f>
        <v>47858.9</v>
      </c>
      <c r="D30" s="16">
        <f>D31+D32</f>
        <v>49623.26</v>
      </c>
      <c r="E30" s="34">
        <f t="shared" si="0"/>
        <v>103.68658702978965</v>
      </c>
    </row>
    <row r="31" spans="1:5" ht="117" customHeight="1" x14ac:dyDescent="0.25">
      <c r="A31" s="11" t="s">
        <v>27</v>
      </c>
      <c r="B31" s="18" t="s">
        <v>28</v>
      </c>
      <c r="C31" s="16">
        <v>21757.5</v>
      </c>
      <c r="D31" s="12">
        <v>22943.56</v>
      </c>
      <c r="E31" s="34">
        <f t="shared" si="0"/>
        <v>105.45126967712284</v>
      </c>
    </row>
    <row r="32" spans="1:5" ht="120.6" customHeight="1" x14ac:dyDescent="0.25">
      <c r="A32" s="11" t="s">
        <v>29</v>
      </c>
      <c r="B32" s="18" t="s">
        <v>30</v>
      </c>
      <c r="C32" s="16">
        <v>26101.4</v>
      </c>
      <c r="D32" s="12">
        <v>26679.7</v>
      </c>
      <c r="E32" s="34">
        <f t="shared" si="0"/>
        <v>102.21558996835418</v>
      </c>
    </row>
    <row r="33" spans="1:5" ht="87.75" customHeight="1" x14ac:dyDescent="0.25">
      <c r="A33" s="11" t="s">
        <v>31</v>
      </c>
      <c r="B33" s="18" t="s">
        <v>32</v>
      </c>
      <c r="C33" s="16">
        <v>12</v>
      </c>
      <c r="D33" s="12">
        <v>0</v>
      </c>
      <c r="E33" s="34">
        <f t="shared" si="0"/>
        <v>0</v>
      </c>
    </row>
    <row r="34" spans="1:5" ht="117" customHeight="1" x14ac:dyDescent="0.25">
      <c r="A34" s="11" t="s">
        <v>33</v>
      </c>
      <c r="B34" s="18" t="s">
        <v>34</v>
      </c>
      <c r="C34" s="16">
        <f>C35+C36+C37+C38+C39</f>
        <v>38921.96</v>
      </c>
      <c r="D34" s="16">
        <f>D35+D36+D37+D38+D39</f>
        <v>40117.850000000006</v>
      </c>
      <c r="E34" s="34">
        <f t="shared" si="0"/>
        <v>103.07253283236508</v>
      </c>
    </row>
    <row r="35" spans="1:5" ht="68.25" customHeight="1" x14ac:dyDescent="0.25">
      <c r="A35" s="11" t="s">
        <v>35</v>
      </c>
      <c r="B35" s="18" t="s">
        <v>36</v>
      </c>
      <c r="C35" s="16">
        <v>23777.87</v>
      </c>
      <c r="D35" s="12">
        <v>24342.77</v>
      </c>
      <c r="E35" s="34">
        <f t="shared" si="0"/>
        <v>102.37573844923872</v>
      </c>
    </row>
    <row r="36" spans="1:5" ht="69.75" customHeight="1" x14ac:dyDescent="0.25">
      <c r="A36" s="11" t="s">
        <v>37</v>
      </c>
      <c r="B36" s="18" t="s">
        <v>38</v>
      </c>
      <c r="C36" s="16">
        <v>7322.3</v>
      </c>
      <c r="D36" s="12">
        <v>7546.23</v>
      </c>
      <c r="E36" s="34">
        <f t="shared" si="0"/>
        <v>103.05819209811125</v>
      </c>
    </row>
    <row r="37" spans="1:5" ht="69.75" customHeight="1" x14ac:dyDescent="0.25">
      <c r="A37" s="11" t="s">
        <v>39</v>
      </c>
      <c r="B37" s="18" t="s">
        <v>40</v>
      </c>
      <c r="C37" s="16">
        <v>1025.1500000000001</v>
      </c>
      <c r="D37" s="12">
        <v>1116.22</v>
      </c>
      <c r="E37" s="34">
        <f t="shared" si="0"/>
        <v>108.8835780129737</v>
      </c>
    </row>
    <row r="38" spans="1:5" ht="70.5" customHeight="1" x14ac:dyDescent="0.25">
      <c r="A38" s="11" t="s">
        <v>41</v>
      </c>
      <c r="B38" s="18" t="s">
        <v>42</v>
      </c>
      <c r="C38" s="16">
        <v>1850.04</v>
      </c>
      <c r="D38" s="12">
        <v>1850.79</v>
      </c>
      <c r="E38" s="34">
        <f t="shared" si="0"/>
        <v>100.04053966400726</v>
      </c>
    </row>
    <row r="39" spans="1:5" ht="72" customHeight="1" x14ac:dyDescent="0.25">
      <c r="A39" s="11" t="s">
        <v>43</v>
      </c>
      <c r="B39" s="18" t="s">
        <v>44</v>
      </c>
      <c r="C39" s="16">
        <v>4946.6000000000004</v>
      </c>
      <c r="D39" s="12">
        <v>5261.84</v>
      </c>
      <c r="E39" s="34">
        <f t="shared" si="0"/>
        <v>106.37286216795374</v>
      </c>
    </row>
    <row r="40" spans="1:5" ht="39" customHeight="1" x14ac:dyDescent="0.25">
      <c r="A40" s="11" t="s">
        <v>45</v>
      </c>
      <c r="B40" s="15" t="s">
        <v>46</v>
      </c>
      <c r="C40" s="16">
        <f>C41</f>
        <v>19941.61</v>
      </c>
      <c r="D40" s="16">
        <f>D41</f>
        <v>19568.560000000001</v>
      </c>
      <c r="E40" s="34">
        <f t="shared" si="0"/>
        <v>98.129288457652123</v>
      </c>
    </row>
    <row r="41" spans="1:5" ht="41.25" customHeight="1" x14ac:dyDescent="0.25">
      <c r="A41" s="11" t="s">
        <v>47</v>
      </c>
      <c r="B41" s="15" t="s">
        <v>48</v>
      </c>
      <c r="C41" s="16">
        <v>19941.61</v>
      </c>
      <c r="D41" s="12">
        <v>19568.560000000001</v>
      </c>
      <c r="E41" s="34">
        <f t="shared" si="0"/>
        <v>98.129288457652123</v>
      </c>
    </row>
    <row r="42" spans="1:5" ht="39.75" customHeight="1" x14ac:dyDescent="0.25">
      <c r="A42" s="11" t="s">
        <v>49</v>
      </c>
      <c r="B42" s="15" t="s">
        <v>100</v>
      </c>
      <c r="C42" s="16">
        <v>7590.33</v>
      </c>
      <c r="D42" s="12">
        <v>7956.02</v>
      </c>
      <c r="E42" s="34">
        <f t="shared" si="0"/>
        <v>104.81784059454596</v>
      </c>
    </row>
    <row r="43" spans="1:5" ht="41.25" customHeight="1" x14ac:dyDescent="0.25">
      <c r="A43" s="11" t="s">
        <v>50</v>
      </c>
      <c r="B43" s="15" t="s">
        <v>51</v>
      </c>
      <c r="C43" s="16">
        <f>C44+C45</f>
        <v>20343.080000000002</v>
      </c>
      <c r="D43" s="16">
        <f>D44+D45+D46</f>
        <v>20510.46</v>
      </c>
      <c r="E43" s="34">
        <f t="shared" si="0"/>
        <v>100.82278593015413</v>
      </c>
    </row>
    <row r="44" spans="1:5" ht="136.5" customHeight="1" x14ac:dyDescent="0.25">
      <c r="A44" s="11" t="s">
        <v>52</v>
      </c>
      <c r="B44" s="18" t="s">
        <v>53</v>
      </c>
      <c r="C44" s="16">
        <v>20093.080000000002</v>
      </c>
      <c r="D44" s="12">
        <v>20302.740000000002</v>
      </c>
      <c r="E44" s="34">
        <f t="shared" si="0"/>
        <v>101.04344381249663</v>
      </c>
    </row>
    <row r="45" spans="1:5" ht="72" customHeight="1" x14ac:dyDescent="0.25">
      <c r="A45" s="11" t="s">
        <v>54</v>
      </c>
      <c r="B45" s="15" t="s">
        <v>55</v>
      </c>
      <c r="C45" s="16">
        <v>250</v>
      </c>
      <c r="D45" s="12">
        <v>199.96</v>
      </c>
      <c r="E45" s="34">
        <f t="shared" si="0"/>
        <v>79.983999999999995</v>
      </c>
    </row>
    <row r="46" spans="1:5" ht="72" customHeight="1" x14ac:dyDescent="0.25">
      <c r="A46" s="11" t="s">
        <v>287</v>
      </c>
      <c r="B46" s="15" t="s">
        <v>286</v>
      </c>
      <c r="C46" s="16"/>
      <c r="D46" s="12">
        <v>7.76</v>
      </c>
      <c r="E46" s="34"/>
    </row>
    <row r="47" spans="1:5" ht="28.5" customHeight="1" x14ac:dyDescent="0.25">
      <c r="A47" s="11" t="s">
        <v>56</v>
      </c>
      <c r="B47" s="15" t="s">
        <v>57</v>
      </c>
      <c r="C47" s="16">
        <v>12159.42</v>
      </c>
      <c r="D47" s="12">
        <v>12368.61</v>
      </c>
      <c r="E47" s="34">
        <f t="shared" si="0"/>
        <v>101.72039455829307</v>
      </c>
    </row>
    <row r="48" spans="1:5" ht="28.5" customHeight="1" x14ac:dyDescent="0.25">
      <c r="A48" s="11" t="s">
        <v>58</v>
      </c>
      <c r="B48" s="15" t="s">
        <v>59</v>
      </c>
      <c r="C48" s="16">
        <v>3554.5</v>
      </c>
      <c r="D48" s="12">
        <v>9954.4599999999991</v>
      </c>
      <c r="E48" s="34">
        <f t="shared" si="0"/>
        <v>280.05232803488531</v>
      </c>
    </row>
    <row r="49" spans="1:5" ht="30" customHeight="1" x14ac:dyDescent="0.25">
      <c r="A49" s="11" t="s">
        <v>60</v>
      </c>
      <c r="B49" s="15" t="s">
        <v>61</v>
      </c>
      <c r="C49" s="16">
        <f>C50+C143+C145+C150</f>
        <v>3417706.3200000008</v>
      </c>
      <c r="D49" s="16">
        <f>D50+D143+D145+D150</f>
        <v>3405413.1500000004</v>
      </c>
      <c r="E49" s="34">
        <f t="shared" si="0"/>
        <v>99.640309352267565</v>
      </c>
    </row>
    <row r="50" spans="1:5" ht="43.9" customHeight="1" x14ac:dyDescent="0.25">
      <c r="A50" s="11" t="s">
        <v>62</v>
      </c>
      <c r="B50" s="15" t="s">
        <v>63</v>
      </c>
      <c r="C50" s="16">
        <f>C51+C56+C100+C128</f>
        <v>3425773.2600000007</v>
      </c>
      <c r="D50" s="16">
        <f>D51+D56+D100+D128</f>
        <v>3413480.0900000003</v>
      </c>
      <c r="E50" s="34">
        <f t="shared" si="0"/>
        <v>99.641156344363537</v>
      </c>
    </row>
    <row r="51" spans="1:5" ht="39" customHeight="1" x14ac:dyDescent="0.25">
      <c r="A51" s="11" t="s">
        <v>105</v>
      </c>
      <c r="B51" s="15" t="s">
        <v>86</v>
      </c>
      <c r="C51" s="16">
        <f>SUM(C52:C55)</f>
        <v>1226980.05</v>
      </c>
      <c r="D51" s="16">
        <f>SUM(D52:D55)</f>
        <v>1226980.05</v>
      </c>
      <c r="E51" s="34">
        <f t="shared" si="0"/>
        <v>100</v>
      </c>
    </row>
    <row r="52" spans="1:5" ht="90" customHeight="1" x14ac:dyDescent="0.25">
      <c r="A52" s="11" t="s">
        <v>106</v>
      </c>
      <c r="B52" s="15" t="s">
        <v>64</v>
      </c>
      <c r="C52" s="16">
        <v>242417</v>
      </c>
      <c r="D52" s="16">
        <v>242417</v>
      </c>
      <c r="E52" s="34">
        <f t="shared" si="0"/>
        <v>100</v>
      </c>
    </row>
    <row r="53" spans="1:5" ht="60.75" customHeight="1" x14ac:dyDescent="0.25">
      <c r="A53" s="11" t="s">
        <v>107</v>
      </c>
      <c r="B53" s="15" t="s">
        <v>65</v>
      </c>
      <c r="C53" s="16">
        <v>130530</v>
      </c>
      <c r="D53" s="16">
        <v>130530</v>
      </c>
      <c r="E53" s="34">
        <f t="shared" si="0"/>
        <v>100</v>
      </c>
    </row>
    <row r="54" spans="1:5" ht="60" customHeight="1" x14ac:dyDescent="0.25">
      <c r="A54" s="11" t="s">
        <v>108</v>
      </c>
      <c r="B54" s="15" t="s">
        <v>148</v>
      </c>
      <c r="C54" s="16">
        <v>125741.55</v>
      </c>
      <c r="D54" s="16">
        <v>125741.55</v>
      </c>
      <c r="E54" s="34">
        <f t="shared" si="0"/>
        <v>100</v>
      </c>
    </row>
    <row r="55" spans="1:5" ht="73.900000000000006" customHeight="1" x14ac:dyDescent="0.25">
      <c r="A55" s="11" t="s">
        <v>109</v>
      </c>
      <c r="B55" s="15" t="s">
        <v>66</v>
      </c>
      <c r="C55" s="16">
        <v>728291.5</v>
      </c>
      <c r="D55" s="16">
        <v>728291.5</v>
      </c>
      <c r="E55" s="34">
        <f t="shared" si="0"/>
        <v>100</v>
      </c>
    </row>
    <row r="56" spans="1:5" ht="61.5" customHeight="1" x14ac:dyDescent="0.25">
      <c r="A56" s="11" t="s">
        <v>110</v>
      </c>
      <c r="B56" s="15" t="s">
        <v>87</v>
      </c>
      <c r="C56" s="16">
        <f>SUM(C57:C74)</f>
        <v>604066.92000000004</v>
      </c>
      <c r="D56" s="16">
        <f>SUM(D57:D74)</f>
        <v>597773.01</v>
      </c>
      <c r="E56" s="34">
        <f t="shared" si="0"/>
        <v>98.958077360038189</v>
      </c>
    </row>
    <row r="57" spans="1:5" ht="150.75" customHeight="1" x14ac:dyDescent="0.25">
      <c r="A57" s="24" t="s">
        <v>155</v>
      </c>
      <c r="B57" s="15" t="s">
        <v>154</v>
      </c>
      <c r="C57" s="16">
        <v>15543.24</v>
      </c>
      <c r="D57" s="16">
        <v>15543.24</v>
      </c>
      <c r="E57" s="34">
        <f t="shared" si="0"/>
        <v>100</v>
      </c>
    </row>
    <row r="58" spans="1:5" ht="159.75" customHeight="1" x14ac:dyDescent="0.25">
      <c r="A58" s="24" t="s">
        <v>156</v>
      </c>
      <c r="B58" s="15" t="s">
        <v>157</v>
      </c>
      <c r="C58" s="16">
        <v>43717</v>
      </c>
      <c r="D58" s="16">
        <v>43717</v>
      </c>
      <c r="E58" s="34">
        <f t="shared" si="0"/>
        <v>100</v>
      </c>
    </row>
    <row r="59" spans="1:5" ht="120.75" customHeight="1" x14ac:dyDescent="0.25">
      <c r="A59" s="24" t="s">
        <v>158</v>
      </c>
      <c r="B59" s="15" t="s">
        <v>159</v>
      </c>
      <c r="C59" s="16">
        <v>25000</v>
      </c>
      <c r="D59" s="16">
        <v>25000</v>
      </c>
      <c r="E59" s="34">
        <f t="shared" si="0"/>
        <v>100</v>
      </c>
    </row>
    <row r="60" spans="1:5" ht="184.5" customHeight="1" x14ac:dyDescent="0.25">
      <c r="A60" s="24" t="s">
        <v>270</v>
      </c>
      <c r="B60" s="15" t="s">
        <v>271</v>
      </c>
      <c r="C60" s="16">
        <v>5235.6000000000004</v>
      </c>
      <c r="D60" s="12">
        <v>0</v>
      </c>
      <c r="E60" s="34">
        <f t="shared" si="0"/>
        <v>0</v>
      </c>
    </row>
    <row r="61" spans="1:5" ht="76.150000000000006" customHeight="1" x14ac:dyDescent="0.25">
      <c r="A61" s="24" t="s">
        <v>228</v>
      </c>
      <c r="B61" s="15" t="s">
        <v>206</v>
      </c>
      <c r="C61" s="16">
        <v>1600.3</v>
      </c>
      <c r="D61" s="16">
        <v>1600.3</v>
      </c>
      <c r="E61" s="34">
        <f t="shared" si="0"/>
        <v>100</v>
      </c>
    </row>
    <row r="62" spans="1:5" ht="98.25" customHeight="1" x14ac:dyDescent="0.25">
      <c r="A62" s="24" t="s">
        <v>229</v>
      </c>
      <c r="B62" s="15" t="s">
        <v>207</v>
      </c>
      <c r="C62" s="16">
        <v>2250.1</v>
      </c>
      <c r="D62" s="16">
        <v>2250.1</v>
      </c>
      <c r="E62" s="34">
        <f t="shared" si="0"/>
        <v>100</v>
      </c>
    </row>
    <row r="63" spans="1:5" ht="70.5" customHeight="1" x14ac:dyDescent="0.25">
      <c r="A63" s="24" t="s">
        <v>230</v>
      </c>
      <c r="B63" s="15" t="s">
        <v>231</v>
      </c>
      <c r="C63" s="16">
        <v>2909.89</v>
      </c>
      <c r="D63" s="12">
        <v>2909.79</v>
      </c>
      <c r="E63" s="34">
        <f t="shared" si="0"/>
        <v>99.996563443978985</v>
      </c>
    </row>
    <row r="64" spans="1:5" ht="95.45" customHeight="1" x14ac:dyDescent="0.25">
      <c r="A64" s="24" t="s">
        <v>161</v>
      </c>
      <c r="B64" s="23" t="s">
        <v>160</v>
      </c>
      <c r="C64" s="16">
        <v>11607.23</v>
      </c>
      <c r="D64" s="16">
        <v>11607.23</v>
      </c>
      <c r="E64" s="34">
        <f t="shared" si="0"/>
        <v>100</v>
      </c>
    </row>
    <row r="65" spans="1:5" ht="122.45" customHeight="1" x14ac:dyDescent="0.25">
      <c r="A65" s="24" t="s">
        <v>163</v>
      </c>
      <c r="B65" s="23" t="s">
        <v>162</v>
      </c>
      <c r="C65" s="16">
        <v>4672.71</v>
      </c>
      <c r="D65" s="16">
        <v>4672.71</v>
      </c>
      <c r="E65" s="34">
        <f t="shared" si="0"/>
        <v>100</v>
      </c>
    </row>
    <row r="66" spans="1:5" ht="75" customHeight="1" x14ac:dyDescent="0.25">
      <c r="A66" s="24" t="s">
        <v>165</v>
      </c>
      <c r="B66" s="23" t="s">
        <v>164</v>
      </c>
      <c r="C66" s="16">
        <v>4000</v>
      </c>
      <c r="D66" s="16">
        <v>4000</v>
      </c>
      <c r="E66" s="34">
        <f t="shared" si="0"/>
        <v>100</v>
      </c>
    </row>
    <row r="67" spans="1:5" ht="102.75" customHeight="1" x14ac:dyDescent="0.25">
      <c r="A67" s="24" t="s">
        <v>268</v>
      </c>
      <c r="B67" s="23" t="s">
        <v>269</v>
      </c>
      <c r="C67" s="16">
        <v>2.31</v>
      </c>
      <c r="D67" s="16">
        <v>2.31</v>
      </c>
      <c r="E67" s="34">
        <f t="shared" si="0"/>
        <v>100</v>
      </c>
    </row>
    <row r="68" spans="1:5" ht="78.75" customHeight="1" x14ac:dyDescent="0.25">
      <c r="A68" s="24" t="s">
        <v>166</v>
      </c>
      <c r="B68" s="23" t="s">
        <v>167</v>
      </c>
      <c r="C68" s="16">
        <v>45731.199999999997</v>
      </c>
      <c r="D68" s="16">
        <v>45731.199999999997</v>
      </c>
      <c r="E68" s="34">
        <f t="shared" si="0"/>
        <v>100</v>
      </c>
    </row>
    <row r="69" spans="1:5" ht="210" customHeight="1" x14ac:dyDescent="0.25">
      <c r="A69" s="24" t="s">
        <v>233</v>
      </c>
      <c r="B69" s="23" t="s">
        <v>232</v>
      </c>
      <c r="C69" s="16">
        <v>2251.73</v>
      </c>
      <c r="D69" s="16">
        <v>2251.73</v>
      </c>
      <c r="E69" s="34">
        <f t="shared" si="0"/>
        <v>100</v>
      </c>
    </row>
    <row r="70" spans="1:5" ht="153" customHeight="1" x14ac:dyDescent="0.25">
      <c r="A70" s="24" t="s">
        <v>274</v>
      </c>
      <c r="B70" s="23" t="s">
        <v>273</v>
      </c>
      <c r="C70" s="16">
        <v>10309.280000000001</v>
      </c>
      <c r="D70" s="16">
        <v>10309.280000000001</v>
      </c>
      <c r="E70" s="34">
        <f t="shared" si="0"/>
        <v>100</v>
      </c>
    </row>
    <row r="71" spans="1:5" ht="214.9" customHeight="1" x14ac:dyDescent="0.25">
      <c r="A71" s="24" t="s">
        <v>234</v>
      </c>
      <c r="B71" s="23" t="s">
        <v>235</v>
      </c>
      <c r="C71" s="16">
        <v>589.66</v>
      </c>
      <c r="D71" s="16">
        <v>589.66</v>
      </c>
      <c r="E71" s="34">
        <f t="shared" si="0"/>
        <v>100</v>
      </c>
    </row>
    <row r="72" spans="1:5" ht="248.45" customHeight="1" x14ac:dyDescent="0.25">
      <c r="A72" s="24" t="s">
        <v>261</v>
      </c>
      <c r="B72" s="23" t="s">
        <v>275</v>
      </c>
      <c r="C72" s="16">
        <v>4250</v>
      </c>
      <c r="D72" s="16">
        <v>4250</v>
      </c>
      <c r="E72" s="34">
        <f t="shared" si="0"/>
        <v>100</v>
      </c>
    </row>
    <row r="73" spans="1:5" ht="59.25" customHeight="1" x14ac:dyDescent="0.25">
      <c r="A73" s="24" t="s">
        <v>199</v>
      </c>
      <c r="B73" s="23" t="s">
        <v>276</v>
      </c>
      <c r="C73" s="16">
        <v>69493.899999999994</v>
      </c>
      <c r="D73" s="16">
        <v>69493.899999999994</v>
      </c>
      <c r="E73" s="34">
        <f t="shared" si="0"/>
        <v>100</v>
      </c>
    </row>
    <row r="74" spans="1:5" ht="44.45" customHeight="1" x14ac:dyDescent="0.25">
      <c r="A74" s="11" t="s">
        <v>111</v>
      </c>
      <c r="B74" s="15" t="s">
        <v>67</v>
      </c>
      <c r="C74" s="16">
        <f>SUM(C75:C99)</f>
        <v>354902.77</v>
      </c>
      <c r="D74" s="16">
        <f>SUM(D75:D99)</f>
        <v>353844.56</v>
      </c>
      <c r="E74" s="34">
        <f t="shared" ref="E74:E105" si="1">D74/C74*100</f>
        <v>99.701831011349952</v>
      </c>
    </row>
    <row r="75" spans="1:5" ht="44.45" customHeight="1" x14ac:dyDescent="0.25">
      <c r="A75" s="11" t="s">
        <v>112</v>
      </c>
      <c r="B75" s="15" t="s">
        <v>68</v>
      </c>
      <c r="C75" s="16">
        <v>149.1</v>
      </c>
      <c r="D75" s="16">
        <v>149.1</v>
      </c>
      <c r="E75" s="34">
        <f t="shared" si="1"/>
        <v>100</v>
      </c>
    </row>
    <row r="76" spans="1:5" ht="44.45" customHeight="1" x14ac:dyDescent="0.25">
      <c r="A76" s="11" t="s">
        <v>113</v>
      </c>
      <c r="B76" s="15" t="s">
        <v>69</v>
      </c>
      <c r="C76" s="16">
        <v>10920.599999999999</v>
      </c>
      <c r="D76" s="16">
        <v>10920.599999999999</v>
      </c>
      <c r="E76" s="34">
        <f t="shared" si="1"/>
        <v>100</v>
      </c>
    </row>
    <row r="77" spans="1:5" ht="154.9" customHeight="1" x14ac:dyDescent="0.25">
      <c r="A77" s="11" t="s">
        <v>208</v>
      </c>
      <c r="B77" s="15" t="s">
        <v>226</v>
      </c>
      <c r="C77" s="16">
        <v>55016.1</v>
      </c>
      <c r="D77" s="16">
        <v>55016.1</v>
      </c>
      <c r="E77" s="34">
        <f t="shared" si="1"/>
        <v>100</v>
      </c>
    </row>
    <row r="78" spans="1:5" ht="157.15" customHeight="1" x14ac:dyDescent="0.25">
      <c r="A78" s="11" t="s">
        <v>209</v>
      </c>
      <c r="B78" s="15" t="s">
        <v>227</v>
      </c>
      <c r="C78" s="16">
        <v>30720.3</v>
      </c>
      <c r="D78" s="12">
        <v>30190.35</v>
      </c>
      <c r="E78" s="34">
        <f t="shared" si="1"/>
        <v>98.274919190242287</v>
      </c>
    </row>
    <row r="79" spans="1:5" ht="88.15" customHeight="1" x14ac:dyDescent="0.25">
      <c r="A79" s="11" t="s">
        <v>114</v>
      </c>
      <c r="B79" s="15" t="s">
        <v>182</v>
      </c>
      <c r="C79" s="16">
        <v>7531.8</v>
      </c>
      <c r="D79" s="12">
        <v>7367.98</v>
      </c>
      <c r="E79" s="34">
        <f t="shared" si="1"/>
        <v>97.824955521920387</v>
      </c>
    </row>
    <row r="80" spans="1:5" ht="183" customHeight="1" x14ac:dyDescent="0.25">
      <c r="A80" s="11" t="s">
        <v>236</v>
      </c>
      <c r="B80" s="15" t="s">
        <v>237</v>
      </c>
      <c r="C80" s="16">
        <v>9079.4</v>
      </c>
      <c r="D80" s="16">
        <v>9079.4</v>
      </c>
      <c r="E80" s="34">
        <f t="shared" si="1"/>
        <v>100</v>
      </c>
    </row>
    <row r="81" spans="1:5" ht="60" customHeight="1" x14ac:dyDescent="0.25">
      <c r="A81" s="11" t="s">
        <v>240</v>
      </c>
      <c r="B81" s="28" t="s">
        <v>238</v>
      </c>
      <c r="C81" s="16">
        <v>1366.5</v>
      </c>
      <c r="D81" s="16">
        <v>1366.5</v>
      </c>
      <c r="E81" s="34">
        <f t="shared" si="1"/>
        <v>100</v>
      </c>
    </row>
    <row r="82" spans="1:5" ht="60" customHeight="1" x14ac:dyDescent="0.25">
      <c r="A82" s="11" t="s">
        <v>241</v>
      </c>
      <c r="B82" s="28" t="s">
        <v>239</v>
      </c>
      <c r="C82" s="16">
        <v>520.79999999999995</v>
      </c>
      <c r="D82" s="16">
        <v>520.79999999999995</v>
      </c>
      <c r="E82" s="34">
        <f t="shared" si="1"/>
        <v>100</v>
      </c>
    </row>
    <row r="83" spans="1:5" ht="114.6" customHeight="1" x14ac:dyDescent="0.25">
      <c r="A83" s="11" t="s">
        <v>210</v>
      </c>
      <c r="B83" s="15" t="s">
        <v>225</v>
      </c>
      <c r="C83" s="16">
        <v>155953.9</v>
      </c>
      <c r="D83" s="16">
        <v>155953.9</v>
      </c>
      <c r="E83" s="34">
        <f t="shared" si="1"/>
        <v>100</v>
      </c>
    </row>
    <row r="84" spans="1:5" ht="278.45" customHeight="1" x14ac:dyDescent="0.25">
      <c r="A84" s="11" t="s">
        <v>115</v>
      </c>
      <c r="B84" s="15" t="s">
        <v>97</v>
      </c>
      <c r="C84" s="16">
        <v>11087.9</v>
      </c>
      <c r="D84" s="16">
        <v>11087.9</v>
      </c>
      <c r="E84" s="34">
        <f t="shared" si="1"/>
        <v>100</v>
      </c>
    </row>
    <row r="85" spans="1:5" ht="52.9" customHeight="1" x14ac:dyDescent="0.25">
      <c r="A85" s="11" t="s">
        <v>168</v>
      </c>
      <c r="B85" s="15" t="s">
        <v>169</v>
      </c>
      <c r="C85" s="16">
        <v>3731.2</v>
      </c>
      <c r="D85" s="16">
        <v>3731.2</v>
      </c>
      <c r="E85" s="34">
        <f t="shared" si="1"/>
        <v>100</v>
      </c>
    </row>
    <row r="86" spans="1:5" ht="87.75" customHeight="1" x14ac:dyDescent="0.25">
      <c r="A86" s="11" t="s">
        <v>243</v>
      </c>
      <c r="B86" s="15" t="s">
        <v>242</v>
      </c>
      <c r="C86" s="16">
        <v>241.8</v>
      </c>
      <c r="D86" s="16">
        <v>241.8</v>
      </c>
      <c r="E86" s="34">
        <f t="shared" si="1"/>
        <v>100</v>
      </c>
    </row>
    <row r="87" spans="1:5" ht="68.25" customHeight="1" x14ac:dyDescent="0.25">
      <c r="A87" s="11" t="s">
        <v>116</v>
      </c>
      <c r="B87" s="15" t="s">
        <v>70</v>
      </c>
      <c r="C87" s="16">
        <v>5619.9</v>
      </c>
      <c r="D87" s="16">
        <v>5619.9</v>
      </c>
      <c r="E87" s="34">
        <f t="shared" si="1"/>
        <v>100</v>
      </c>
    </row>
    <row r="88" spans="1:5" ht="65.25" customHeight="1" x14ac:dyDescent="0.25">
      <c r="A88" s="11" t="s">
        <v>117</v>
      </c>
      <c r="B88" s="15" t="s">
        <v>70</v>
      </c>
      <c r="C88" s="16">
        <v>790.8</v>
      </c>
      <c r="D88" s="16">
        <v>790.8</v>
      </c>
      <c r="E88" s="34">
        <f t="shared" si="1"/>
        <v>100</v>
      </c>
    </row>
    <row r="89" spans="1:5" ht="120" customHeight="1" x14ac:dyDescent="0.25">
      <c r="A89" s="11" t="s">
        <v>211</v>
      </c>
      <c r="B89" s="15" t="s">
        <v>223</v>
      </c>
      <c r="C89" s="16">
        <v>9426.1</v>
      </c>
      <c r="D89" s="16">
        <v>9426.1</v>
      </c>
      <c r="E89" s="34">
        <f t="shared" si="1"/>
        <v>100</v>
      </c>
    </row>
    <row r="90" spans="1:5" ht="99" customHeight="1" x14ac:dyDescent="0.25">
      <c r="A90" s="11" t="s">
        <v>212</v>
      </c>
      <c r="B90" s="15" t="s">
        <v>213</v>
      </c>
      <c r="C90" s="16">
        <v>1634.5</v>
      </c>
      <c r="D90" s="12">
        <v>1419.25</v>
      </c>
      <c r="E90" s="34">
        <f t="shared" si="1"/>
        <v>86.83083511777302</v>
      </c>
    </row>
    <row r="91" spans="1:5" ht="147" customHeight="1" x14ac:dyDescent="0.25">
      <c r="A91" s="11" t="s">
        <v>245</v>
      </c>
      <c r="B91" s="15" t="s">
        <v>244</v>
      </c>
      <c r="C91" s="16">
        <v>463.4</v>
      </c>
      <c r="D91" s="16">
        <v>463.4</v>
      </c>
      <c r="E91" s="34">
        <f t="shared" si="1"/>
        <v>100</v>
      </c>
    </row>
    <row r="92" spans="1:5" ht="55.5" customHeight="1" x14ac:dyDescent="0.25">
      <c r="A92" s="11" t="s">
        <v>246</v>
      </c>
      <c r="B92" s="15" t="s">
        <v>272</v>
      </c>
      <c r="C92" s="16">
        <v>10230.6</v>
      </c>
      <c r="D92" s="16">
        <v>10230.6</v>
      </c>
      <c r="E92" s="34">
        <f t="shared" si="1"/>
        <v>100</v>
      </c>
    </row>
    <row r="93" spans="1:5" ht="87" customHeight="1" x14ac:dyDescent="0.25">
      <c r="A93" s="11" t="s">
        <v>201</v>
      </c>
      <c r="B93" s="15" t="s">
        <v>200</v>
      </c>
      <c r="C93" s="16">
        <v>2888.4</v>
      </c>
      <c r="D93" s="12">
        <v>2743.98</v>
      </c>
      <c r="E93" s="34">
        <f t="shared" si="1"/>
        <v>95</v>
      </c>
    </row>
    <row r="94" spans="1:5" ht="117.75" customHeight="1" x14ac:dyDescent="0.25">
      <c r="A94" s="11" t="s">
        <v>248</v>
      </c>
      <c r="B94" s="15" t="s">
        <v>247</v>
      </c>
      <c r="C94" s="16">
        <v>693.47</v>
      </c>
      <c r="D94" s="16">
        <v>693.47</v>
      </c>
      <c r="E94" s="34">
        <f t="shared" si="1"/>
        <v>100</v>
      </c>
    </row>
    <row r="95" spans="1:5" ht="51.75" customHeight="1" x14ac:dyDescent="0.25">
      <c r="A95" s="11" t="s">
        <v>249</v>
      </c>
      <c r="B95" s="15" t="s">
        <v>170</v>
      </c>
      <c r="C95" s="16">
        <v>3000</v>
      </c>
      <c r="D95" s="12">
        <v>2995.25</v>
      </c>
      <c r="E95" s="34">
        <f t="shared" si="1"/>
        <v>99.841666666666669</v>
      </c>
    </row>
    <row r="96" spans="1:5" ht="55.9" customHeight="1" x14ac:dyDescent="0.25">
      <c r="A96" s="11" t="s">
        <v>171</v>
      </c>
      <c r="B96" s="15" t="s">
        <v>170</v>
      </c>
      <c r="C96" s="16">
        <v>30000</v>
      </c>
      <c r="D96" s="16">
        <v>30000</v>
      </c>
      <c r="E96" s="34">
        <f t="shared" si="1"/>
        <v>100</v>
      </c>
    </row>
    <row r="97" spans="1:5" ht="98.45" customHeight="1" x14ac:dyDescent="0.25">
      <c r="A97" s="11" t="s">
        <v>202</v>
      </c>
      <c r="B97" s="15" t="s">
        <v>203</v>
      </c>
      <c r="C97" s="16">
        <v>1793</v>
      </c>
      <c r="D97" s="16">
        <v>1793</v>
      </c>
      <c r="E97" s="34">
        <f t="shared" si="1"/>
        <v>100</v>
      </c>
    </row>
    <row r="98" spans="1:5" ht="44.25" customHeight="1" x14ac:dyDescent="0.25">
      <c r="A98" s="11" t="s">
        <v>250</v>
      </c>
      <c r="B98" s="15" t="s">
        <v>214</v>
      </c>
      <c r="C98" s="16">
        <v>1043.3</v>
      </c>
      <c r="D98" s="16">
        <v>1043.28</v>
      </c>
      <c r="E98" s="34">
        <f t="shared" si="1"/>
        <v>99.998083005846837</v>
      </c>
    </row>
    <row r="99" spans="1:5" ht="57.75" customHeight="1" x14ac:dyDescent="0.25">
      <c r="A99" s="11" t="s">
        <v>277</v>
      </c>
      <c r="B99" s="15" t="s">
        <v>278</v>
      </c>
      <c r="C99" s="16">
        <v>999.9</v>
      </c>
      <c r="D99" s="16">
        <v>999.9</v>
      </c>
      <c r="E99" s="34">
        <f t="shared" si="1"/>
        <v>100</v>
      </c>
    </row>
    <row r="100" spans="1:5" ht="42" customHeight="1" x14ac:dyDescent="0.25">
      <c r="A100" s="11" t="s">
        <v>118</v>
      </c>
      <c r="B100" s="15" t="s">
        <v>104</v>
      </c>
      <c r="C100" s="16">
        <f>C101+C123+C124+C125+C126+C127</f>
        <v>1306175.0800000003</v>
      </c>
      <c r="D100" s="16">
        <f>D101+D123+D124+D125+D126+D127</f>
        <v>1300178.6700000004</v>
      </c>
      <c r="E100" s="34">
        <f t="shared" si="1"/>
        <v>99.540918358356677</v>
      </c>
    </row>
    <row r="101" spans="1:5" ht="58.15" customHeight="1" x14ac:dyDescent="0.25">
      <c r="A101" s="11" t="s">
        <v>119</v>
      </c>
      <c r="B101" s="18" t="s">
        <v>71</v>
      </c>
      <c r="C101" s="16">
        <f>SUM(C102:C122)</f>
        <v>1240292.1100000003</v>
      </c>
      <c r="D101" s="16">
        <f>SUM(D102:D122)</f>
        <v>1240090.9100000004</v>
      </c>
      <c r="E101" s="34">
        <f t="shared" si="1"/>
        <v>99.983778015003253</v>
      </c>
    </row>
    <row r="102" spans="1:5" ht="163.9" customHeight="1" x14ac:dyDescent="0.25">
      <c r="A102" s="11" t="s">
        <v>172</v>
      </c>
      <c r="B102" s="18" t="s">
        <v>173</v>
      </c>
      <c r="C102" s="16">
        <v>666472.79999999993</v>
      </c>
      <c r="D102" s="16">
        <v>666472.79999999993</v>
      </c>
      <c r="E102" s="34">
        <f t="shared" si="1"/>
        <v>100</v>
      </c>
    </row>
    <row r="103" spans="1:5" ht="99.6" customHeight="1" x14ac:dyDescent="0.25">
      <c r="A103" s="11" t="s">
        <v>120</v>
      </c>
      <c r="B103" s="15" t="s">
        <v>82</v>
      </c>
      <c r="C103" s="16">
        <v>527455.1</v>
      </c>
      <c r="D103" s="16">
        <v>527455.1</v>
      </c>
      <c r="E103" s="34">
        <f t="shared" si="1"/>
        <v>100</v>
      </c>
    </row>
    <row r="104" spans="1:5" ht="104.25" customHeight="1" x14ac:dyDescent="0.25">
      <c r="A104" s="11" t="s">
        <v>121</v>
      </c>
      <c r="B104" s="15" t="s">
        <v>85</v>
      </c>
      <c r="C104" s="16">
        <v>2946.6</v>
      </c>
      <c r="D104" s="16">
        <v>2946.6</v>
      </c>
      <c r="E104" s="34">
        <f t="shared" si="1"/>
        <v>100</v>
      </c>
    </row>
    <row r="105" spans="1:5" ht="93.75" customHeight="1" x14ac:dyDescent="0.25">
      <c r="A105" s="11" t="s">
        <v>122</v>
      </c>
      <c r="B105" s="15" t="s">
        <v>72</v>
      </c>
      <c r="C105" s="16">
        <v>49.800000000000004</v>
      </c>
      <c r="D105" s="16">
        <v>49.800000000000004</v>
      </c>
      <c r="E105" s="34">
        <f t="shared" si="1"/>
        <v>100</v>
      </c>
    </row>
    <row r="106" spans="1:5" ht="92.25" customHeight="1" x14ac:dyDescent="0.25">
      <c r="A106" s="11" t="s">
        <v>174</v>
      </c>
      <c r="B106" s="15" t="s">
        <v>73</v>
      </c>
      <c r="C106" s="16">
        <v>94</v>
      </c>
      <c r="D106" s="12">
        <v>70</v>
      </c>
      <c r="E106" s="34">
        <f t="shared" ref="E106:E112" si="2">D106/C106*100</f>
        <v>74.468085106382972</v>
      </c>
    </row>
    <row r="107" spans="1:5" ht="91.5" customHeight="1" x14ac:dyDescent="0.25">
      <c r="A107" s="11" t="s">
        <v>123</v>
      </c>
      <c r="B107" s="15" t="s">
        <v>73</v>
      </c>
      <c r="C107" s="16">
        <v>821</v>
      </c>
      <c r="D107" s="16">
        <v>821</v>
      </c>
      <c r="E107" s="34">
        <f t="shared" si="2"/>
        <v>100</v>
      </c>
    </row>
    <row r="108" spans="1:5" ht="77.25" customHeight="1" x14ac:dyDescent="0.25">
      <c r="A108" s="11" t="s">
        <v>124</v>
      </c>
      <c r="B108" s="15" t="s">
        <v>74</v>
      </c>
      <c r="C108" s="16">
        <v>1172</v>
      </c>
      <c r="D108" s="16">
        <v>1172</v>
      </c>
      <c r="E108" s="34">
        <f t="shared" si="2"/>
        <v>100</v>
      </c>
    </row>
    <row r="109" spans="1:5" ht="144" customHeight="1" x14ac:dyDescent="0.25">
      <c r="A109" s="11" t="s">
        <v>125</v>
      </c>
      <c r="B109" s="15" t="s">
        <v>75</v>
      </c>
      <c r="C109" s="16">
        <v>20.3</v>
      </c>
      <c r="D109" s="16">
        <v>20.3</v>
      </c>
      <c r="E109" s="34">
        <f t="shared" si="2"/>
        <v>100</v>
      </c>
    </row>
    <row r="110" spans="1:5" s="1" customFormat="1" ht="108.75" customHeight="1" x14ac:dyDescent="0.25">
      <c r="A110" s="11" t="s">
        <v>152</v>
      </c>
      <c r="B110" s="15" t="s">
        <v>147</v>
      </c>
      <c r="C110" s="16">
        <v>0.6</v>
      </c>
      <c r="D110" s="16">
        <v>0.6</v>
      </c>
      <c r="E110" s="34">
        <f t="shared" si="2"/>
        <v>100</v>
      </c>
    </row>
    <row r="111" spans="1:5" ht="81.75" customHeight="1" x14ac:dyDescent="0.25">
      <c r="A111" s="11" t="s">
        <v>126</v>
      </c>
      <c r="B111" s="15" t="s">
        <v>76</v>
      </c>
      <c r="C111" s="16">
        <v>101.8</v>
      </c>
      <c r="D111" s="16">
        <v>101.8</v>
      </c>
      <c r="E111" s="34">
        <f t="shared" si="2"/>
        <v>100</v>
      </c>
    </row>
    <row r="112" spans="1:5" ht="95.25" customHeight="1" x14ac:dyDescent="0.25">
      <c r="A112" s="11" t="s">
        <v>127</v>
      </c>
      <c r="B112" s="15" t="s">
        <v>183</v>
      </c>
      <c r="C112" s="16">
        <v>5433.0999999999995</v>
      </c>
      <c r="D112" s="16">
        <v>5433.0999999999995</v>
      </c>
      <c r="E112" s="34">
        <f t="shared" si="2"/>
        <v>100</v>
      </c>
    </row>
    <row r="113" spans="1:5" ht="93" customHeight="1" x14ac:dyDescent="0.25">
      <c r="A113" s="11" t="s">
        <v>128</v>
      </c>
      <c r="B113" s="15" t="s">
        <v>184</v>
      </c>
      <c r="C113" s="16">
        <v>1843.5</v>
      </c>
      <c r="D113" s="16">
        <v>1843.5</v>
      </c>
      <c r="E113" s="34">
        <f t="shared" ref="E113:E149" si="3">D113/C113*100</f>
        <v>100</v>
      </c>
    </row>
    <row r="114" spans="1:5" ht="109.5" customHeight="1" x14ac:dyDescent="0.25">
      <c r="A114" s="11" t="s">
        <v>129</v>
      </c>
      <c r="B114" s="15" t="s">
        <v>77</v>
      </c>
      <c r="C114" s="16">
        <v>139.5</v>
      </c>
      <c r="D114" s="16">
        <v>139.5</v>
      </c>
      <c r="E114" s="34">
        <f t="shared" si="3"/>
        <v>100</v>
      </c>
    </row>
    <row r="115" spans="1:5" ht="86.45" customHeight="1" x14ac:dyDescent="0.25">
      <c r="A115" s="11" t="s">
        <v>130</v>
      </c>
      <c r="B115" s="15" t="s">
        <v>92</v>
      </c>
      <c r="C115" s="16">
        <v>328.2</v>
      </c>
      <c r="D115" s="16">
        <v>328.2</v>
      </c>
      <c r="E115" s="34">
        <f t="shared" si="3"/>
        <v>100</v>
      </c>
    </row>
    <row r="116" spans="1:5" ht="211.9" customHeight="1" x14ac:dyDescent="0.25">
      <c r="A116" s="11" t="s">
        <v>131</v>
      </c>
      <c r="B116" s="15" t="s">
        <v>81</v>
      </c>
      <c r="C116" s="16">
        <v>1501.31</v>
      </c>
      <c r="D116" s="12">
        <v>1324.11</v>
      </c>
      <c r="E116" s="34">
        <f t="shared" si="3"/>
        <v>88.196974642145847</v>
      </c>
    </row>
    <row r="117" spans="1:5" ht="98.45" customHeight="1" x14ac:dyDescent="0.25">
      <c r="A117" s="11" t="s">
        <v>132</v>
      </c>
      <c r="B117" s="15" t="s">
        <v>98</v>
      </c>
      <c r="C117" s="16">
        <v>2</v>
      </c>
      <c r="D117" s="16">
        <v>2</v>
      </c>
      <c r="E117" s="34">
        <f t="shared" si="3"/>
        <v>100</v>
      </c>
    </row>
    <row r="118" spans="1:5" ht="71.45" customHeight="1" x14ac:dyDescent="0.25">
      <c r="A118" s="11" t="s">
        <v>133</v>
      </c>
      <c r="B118" s="15" t="s">
        <v>84</v>
      </c>
      <c r="C118" s="16">
        <v>524.04999999999995</v>
      </c>
      <c r="D118" s="16">
        <v>524.04999999999995</v>
      </c>
      <c r="E118" s="34">
        <f t="shared" si="3"/>
        <v>100</v>
      </c>
    </row>
    <row r="119" spans="1:5" ht="71.45" customHeight="1" x14ac:dyDescent="0.25">
      <c r="A119" s="11" t="s">
        <v>134</v>
      </c>
      <c r="B119" s="15" t="s">
        <v>84</v>
      </c>
      <c r="C119" s="16">
        <v>524.04999999999995</v>
      </c>
      <c r="D119" s="16">
        <v>524.04999999999995</v>
      </c>
      <c r="E119" s="34">
        <f t="shared" si="3"/>
        <v>100</v>
      </c>
    </row>
    <row r="120" spans="1:5" ht="212.45" customHeight="1" x14ac:dyDescent="0.25">
      <c r="A120" s="11" t="s">
        <v>135</v>
      </c>
      <c r="B120" s="15" t="s">
        <v>78</v>
      </c>
      <c r="C120" s="16">
        <v>782.2</v>
      </c>
      <c r="D120" s="16">
        <v>782.2</v>
      </c>
      <c r="E120" s="34">
        <f t="shared" si="3"/>
        <v>100</v>
      </c>
    </row>
    <row r="121" spans="1:5" ht="252.6" customHeight="1" x14ac:dyDescent="0.25">
      <c r="A121" s="11" t="s">
        <v>176</v>
      </c>
      <c r="B121" s="15" t="s">
        <v>175</v>
      </c>
      <c r="C121" s="16">
        <v>29627.9</v>
      </c>
      <c r="D121" s="16">
        <v>29627.9</v>
      </c>
      <c r="E121" s="34">
        <f t="shared" si="3"/>
        <v>100</v>
      </c>
    </row>
    <row r="122" spans="1:5" ht="63" customHeight="1" x14ac:dyDescent="0.25">
      <c r="A122" s="11" t="s">
        <v>136</v>
      </c>
      <c r="B122" s="15" t="s">
        <v>83</v>
      </c>
      <c r="C122" s="16">
        <v>452.3</v>
      </c>
      <c r="D122" s="16">
        <v>452.3</v>
      </c>
      <c r="E122" s="34">
        <f t="shared" si="3"/>
        <v>100</v>
      </c>
    </row>
    <row r="123" spans="1:5" ht="190.15" customHeight="1" x14ac:dyDescent="0.25">
      <c r="A123" s="11" t="s">
        <v>137</v>
      </c>
      <c r="B123" s="22" t="s">
        <v>143</v>
      </c>
      <c r="C123" s="16">
        <v>16300.400000000001</v>
      </c>
      <c r="D123" s="12">
        <v>10810</v>
      </c>
      <c r="E123" s="34">
        <f t="shared" si="3"/>
        <v>66.317390984270318</v>
      </c>
    </row>
    <row r="124" spans="1:5" ht="143.44999999999999" customHeight="1" x14ac:dyDescent="0.25">
      <c r="A124" s="11" t="s">
        <v>138</v>
      </c>
      <c r="B124" s="22" t="s">
        <v>144</v>
      </c>
      <c r="C124" s="16">
        <v>40800</v>
      </c>
      <c r="D124" s="12">
        <v>40500</v>
      </c>
      <c r="E124" s="34">
        <f t="shared" si="3"/>
        <v>99.264705882352942</v>
      </c>
    </row>
    <row r="125" spans="1:5" ht="87" customHeight="1" x14ac:dyDescent="0.25">
      <c r="A125" s="11" t="s">
        <v>142</v>
      </c>
      <c r="B125" s="15" t="s">
        <v>149</v>
      </c>
      <c r="C125" s="16">
        <v>8000.77</v>
      </c>
      <c r="D125" s="16">
        <v>8000.77</v>
      </c>
      <c r="E125" s="34">
        <f t="shared" si="3"/>
        <v>100</v>
      </c>
    </row>
    <row r="126" spans="1:5" ht="85.5" customHeight="1" x14ac:dyDescent="0.25">
      <c r="A126" s="11" t="s">
        <v>215</v>
      </c>
      <c r="B126" s="15" t="s">
        <v>216</v>
      </c>
      <c r="C126" s="16">
        <v>45</v>
      </c>
      <c r="D126" s="16">
        <v>45</v>
      </c>
      <c r="E126" s="34">
        <f t="shared" si="3"/>
        <v>100</v>
      </c>
    </row>
    <row r="127" spans="1:5" ht="69" customHeight="1" x14ac:dyDescent="0.25">
      <c r="A127" s="11" t="s">
        <v>178</v>
      </c>
      <c r="B127" s="15" t="s">
        <v>177</v>
      </c>
      <c r="C127" s="16">
        <v>736.8</v>
      </c>
      <c r="D127" s="12">
        <v>731.99</v>
      </c>
      <c r="E127" s="34">
        <f t="shared" si="3"/>
        <v>99.347176981541807</v>
      </c>
    </row>
    <row r="128" spans="1:5" ht="28.5" customHeight="1" x14ac:dyDescent="0.25">
      <c r="A128" s="11" t="s">
        <v>139</v>
      </c>
      <c r="B128" s="15" t="s">
        <v>79</v>
      </c>
      <c r="C128" s="16">
        <f>SUM(C129:C142)</f>
        <v>288551.20999999996</v>
      </c>
      <c r="D128" s="16">
        <f>SUM(D129:D142)</f>
        <v>288548.36</v>
      </c>
      <c r="E128" s="34">
        <f t="shared" si="3"/>
        <v>99.999012307035557</v>
      </c>
    </row>
    <row r="129" spans="1:5" ht="85.9" customHeight="1" x14ac:dyDescent="0.25">
      <c r="A129" s="11" t="s">
        <v>217</v>
      </c>
      <c r="B129" s="15" t="s">
        <v>218</v>
      </c>
      <c r="C129" s="16">
        <v>80000</v>
      </c>
      <c r="D129" s="16">
        <v>80000</v>
      </c>
      <c r="E129" s="34">
        <f t="shared" si="3"/>
        <v>100</v>
      </c>
    </row>
    <row r="130" spans="1:5" ht="85.15" customHeight="1" x14ac:dyDescent="0.25">
      <c r="A130" s="11" t="s">
        <v>281</v>
      </c>
      <c r="B130" s="15" t="s">
        <v>282</v>
      </c>
      <c r="C130" s="16">
        <v>3256.1</v>
      </c>
      <c r="D130" s="16">
        <v>3253.25</v>
      </c>
      <c r="E130" s="34">
        <f t="shared" si="3"/>
        <v>99.912471975676425</v>
      </c>
    </row>
    <row r="131" spans="1:5" ht="66" customHeight="1" x14ac:dyDescent="0.25">
      <c r="A131" s="11" t="s">
        <v>267</v>
      </c>
      <c r="B131" s="15" t="s">
        <v>204</v>
      </c>
      <c r="C131" s="16">
        <v>34.210000000000008</v>
      </c>
      <c r="D131" s="16">
        <v>34.210000000000008</v>
      </c>
      <c r="E131" s="34">
        <f t="shared" si="3"/>
        <v>100</v>
      </c>
    </row>
    <row r="132" spans="1:5" ht="66" customHeight="1" x14ac:dyDescent="0.25">
      <c r="A132" s="11" t="s">
        <v>205</v>
      </c>
      <c r="B132" s="15" t="s">
        <v>204</v>
      </c>
      <c r="C132" s="16">
        <v>1711.23</v>
      </c>
      <c r="D132" s="16">
        <v>1711.23</v>
      </c>
      <c r="E132" s="34">
        <f t="shared" si="3"/>
        <v>100</v>
      </c>
    </row>
    <row r="133" spans="1:5" ht="66" customHeight="1" x14ac:dyDescent="0.25">
      <c r="A133" s="11" t="s">
        <v>219</v>
      </c>
      <c r="B133" s="15" t="s">
        <v>204</v>
      </c>
      <c r="C133" s="16">
        <v>1378.5900000000001</v>
      </c>
      <c r="D133" s="16">
        <v>1378.5900000000001</v>
      </c>
      <c r="E133" s="34">
        <f t="shared" si="3"/>
        <v>100</v>
      </c>
    </row>
    <row r="134" spans="1:5" ht="66" customHeight="1" x14ac:dyDescent="0.25">
      <c r="A134" s="11" t="s">
        <v>280</v>
      </c>
      <c r="B134" s="15" t="s">
        <v>204</v>
      </c>
      <c r="C134" s="16">
        <v>99.22</v>
      </c>
      <c r="D134" s="16">
        <v>99.22</v>
      </c>
      <c r="E134" s="34">
        <f t="shared" si="3"/>
        <v>100</v>
      </c>
    </row>
    <row r="135" spans="1:5" ht="114.75" customHeight="1" x14ac:dyDescent="0.25">
      <c r="A135" s="11" t="s">
        <v>179</v>
      </c>
      <c r="B135" s="15" t="s">
        <v>262</v>
      </c>
      <c r="C135" s="16">
        <v>5522.4</v>
      </c>
      <c r="D135" s="16">
        <v>5522.4</v>
      </c>
      <c r="E135" s="34">
        <f t="shared" si="3"/>
        <v>100</v>
      </c>
    </row>
    <row r="136" spans="1:5" ht="265.14999999999998" customHeight="1" x14ac:dyDescent="0.25">
      <c r="A136" s="11" t="s">
        <v>140</v>
      </c>
      <c r="B136" s="18" t="s">
        <v>150</v>
      </c>
      <c r="C136" s="16">
        <v>2020</v>
      </c>
      <c r="D136" s="16">
        <v>2020</v>
      </c>
      <c r="E136" s="34">
        <f t="shared" si="3"/>
        <v>100</v>
      </c>
    </row>
    <row r="137" spans="1:5" ht="77.45" customHeight="1" x14ac:dyDescent="0.25">
      <c r="A137" s="11" t="s">
        <v>141</v>
      </c>
      <c r="B137" s="18" t="s">
        <v>151</v>
      </c>
      <c r="C137" s="16">
        <v>1188</v>
      </c>
      <c r="D137" s="16">
        <v>1188</v>
      </c>
      <c r="E137" s="34">
        <f t="shared" si="3"/>
        <v>100</v>
      </c>
    </row>
    <row r="138" spans="1:5" ht="51.6" customHeight="1" x14ac:dyDescent="0.25">
      <c r="A138" s="11" t="s">
        <v>180</v>
      </c>
      <c r="B138" s="18" t="s">
        <v>266</v>
      </c>
      <c r="C138" s="16">
        <v>487.4</v>
      </c>
      <c r="D138" s="16">
        <v>487.4</v>
      </c>
      <c r="E138" s="34">
        <f t="shared" si="3"/>
        <v>100</v>
      </c>
    </row>
    <row r="139" spans="1:5" ht="51.6" customHeight="1" x14ac:dyDescent="0.25">
      <c r="A139" s="11" t="s">
        <v>220</v>
      </c>
      <c r="B139" s="18" t="s">
        <v>263</v>
      </c>
      <c r="C139" s="16">
        <v>9410.4600000000009</v>
      </c>
      <c r="D139" s="16">
        <v>9410.4600000000009</v>
      </c>
      <c r="E139" s="34">
        <f t="shared" si="3"/>
        <v>100</v>
      </c>
    </row>
    <row r="140" spans="1:5" ht="120" customHeight="1" x14ac:dyDescent="0.25">
      <c r="A140" s="11" t="s">
        <v>221</v>
      </c>
      <c r="B140" s="18" t="s">
        <v>224</v>
      </c>
      <c r="C140" s="16">
        <v>123882.3</v>
      </c>
      <c r="D140" s="16">
        <v>123882.3</v>
      </c>
      <c r="E140" s="34">
        <f t="shared" si="3"/>
        <v>100</v>
      </c>
    </row>
    <row r="141" spans="1:5" ht="116.25" customHeight="1" x14ac:dyDescent="0.25">
      <c r="A141" s="11" t="s">
        <v>222</v>
      </c>
      <c r="B141" s="18" t="s">
        <v>264</v>
      </c>
      <c r="C141" s="16">
        <v>56592.7</v>
      </c>
      <c r="D141" s="16">
        <v>56592.7</v>
      </c>
      <c r="E141" s="34">
        <f t="shared" si="3"/>
        <v>100</v>
      </c>
    </row>
    <row r="142" spans="1:5" ht="72" customHeight="1" x14ac:dyDescent="0.25">
      <c r="A142" s="11" t="s">
        <v>181</v>
      </c>
      <c r="B142" s="18" t="s">
        <v>265</v>
      </c>
      <c r="C142" s="16">
        <v>2968.6</v>
      </c>
      <c r="D142" s="16">
        <v>2968.6</v>
      </c>
      <c r="E142" s="34">
        <f t="shared" si="3"/>
        <v>100</v>
      </c>
    </row>
    <row r="143" spans="1:5" ht="29.25" customHeight="1" x14ac:dyDescent="0.25">
      <c r="A143" s="11" t="s">
        <v>251</v>
      </c>
      <c r="B143" s="18" t="s">
        <v>253</v>
      </c>
      <c r="C143" s="12">
        <f t="shared" ref="C143:D143" si="4">C144</f>
        <v>80.06</v>
      </c>
      <c r="D143" s="12">
        <f t="shared" si="4"/>
        <v>80.06</v>
      </c>
      <c r="E143" s="34">
        <f t="shared" si="3"/>
        <v>100</v>
      </c>
    </row>
    <row r="144" spans="1:5" ht="163.15" customHeight="1" x14ac:dyDescent="0.25">
      <c r="A144" s="11" t="s">
        <v>254</v>
      </c>
      <c r="B144" s="18" t="s">
        <v>252</v>
      </c>
      <c r="C144" s="16">
        <v>80.06</v>
      </c>
      <c r="D144" s="16">
        <v>80.06</v>
      </c>
      <c r="E144" s="34">
        <f t="shared" si="3"/>
        <v>100</v>
      </c>
    </row>
    <row r="145" spans="1:6" ht="101.45" customHeight="1" x14ac:dyDescent="0.25">
      <c r="A145" s="11" t="s">
        <v>185</v>
      </c>
      <c r="B145" s="25" t="s">
        <v>186</v>
      </c>
      <c r="C145" s="16">
        <f>C146+C147+C148+C149</f>
        <v>205.24</v>
      </c>
      <c r="D145" s="16">
        <f>D146+D147+D148+D149</f>
        <v>205.24</v>
      </c>
      <c r="E145" s="34">
        <f t="shared" si="3"/>
        <v>100</v>
      </c>
    </row>
    <row r="146" spans="1:6" ht="69.75" customHeight="1" x14ac:dyDescent="0.25">
      <c r="A146" s="11" t="s">
        <v>255</v>
      </c>
      <c r="B146" s="25" t="s">
        <v>256</v>
      </c>
      <c r="C146" s="16">
        <v>155.36000000000001</v>
      </c>
      <c r="D146" s="16">
        <v>155.36000000000001</v>
      </c>
      <c r="E146" s="34">
        <f t="shared" si="3"/>
        <v>100</v>
      </c>
    </row>
    <row r="147" spans="1:6" ht="69.75" customHeight="1" x14ac:dyDescent="0.25">
      <c r="A147" s="11" t="s">
        <v>257</v>
      </c>
      <c r="B147" s="25" t="s">
        <v>258</v>
      </c>
      <c r="C147" s="16">
        <v>0.75</v>
      </c>
      <c r="D147" s="16">
        <v>0.75</v>
      </c>
      <c r="E147" s="34">
        <f t="shared" si="3"/>
        <v>100</v>
      </c>
    </row>
    <row r="148" spans="1:6" ht="69.75" customHeight="1" x14ac:dyDescent="0.25">
      <c r="A148" s="11" t="s">
        <v>189</v>
      </c>
      <c r="B148" s="25" t="s">
        <v>190</v>
      </c>
      <c r="C148" s="16">
        <v>44.1</v>
      </c>
      <c r="D148" s="16">
        <v>44.1</v>
      </c>
      <c r="E148" s="34">
        <f t="shared" si="3"/>
        <v>100</v>
      </c>
    </row>
    <row r="149" spans="1:6" ht="69.75" customHeight="1" x14ac:dyDescent="0.25">
      <c r="A149" s="11" t="s">
        <v>260</v>
      </c>
      <c r="B149" s="25" t="s">
        <v>259</v>
      </c>
      <c r="C149" s="16">
        <v>5.03</v>
      </c>
      <c r="D149" s="16">
        <v>5.03</v>
      </c>
      <c r="E149" s="34">
        <f t="shared" si="3"/>
        <v>100</v>
      </c>
    </row>
    <row r="150" spans="1:6" ht="57.75" customHeight="1" x14ac:dyDescent="0.25">
      <c r="A150" s="11" t="s">
        <v>187</v>
      </c>
      <c r="B150" s="25" t="s">
        <v>188</v>
      </c>
      <c r="C150" s="16">
        <f>SUM(C151:C156)</f>
        <v>-8352.2400000000016</v>
      </c>
      <c r="D150" s="16">
        <f>SUM(D151:D156)</f>
        <v>-8352.2400000000016</v>
      </c>
      <c r="E150" s="34">
        <f>D150/C150*100</f>
        <v>100</v>
      </c>
    </row>
    <row r="151" spans="1:6" ht="96.6" customHeight="1" x14ac:dyDescent="0.25">
      <c r="A151" s="11" t="s">
        <v>192</v>
      </c>
      <c r="B151" s="25" t="s">
        <v>191</v>
      </c>
      <c r="C151" s="16">
        <v>-8.24</v>
      </c>
      <c r="D151" s="16">
        <v>-8.24</v>
      </c>
      <c r="E151" s="34">
        <f t="shared" ref="E151:E157" si="5">D151/C151*100</f>
        <v>100</v>
      </c>
    </row>
    <row r="152" spans="1:6" ht="66.599999999999994" customHeight="1" x14ac:dyDescent="0.25">
      <c r="A152" s="11" t="s">
        <v>194</v>
      </c>
      <c r="B152" s="25" t="s">
        <v>193</v>
      </c>
      <c r="C152" s="16">
        <v>-551.25</v>
      </c>
      <c r="D152" s="16">
        <v>-551.25</v>
      </c>
      <c r="E152" s="34">
        <f t="shared" si="5"/>
        <v>100</v>
      </c>
    </row>
    <row r="153" spans="1:6" ht="66.599999999999994" customHeight="1" x14ac:dyDescent="0.25">
      <c r="A153" s="11" t="s">
        <v>195</v>
      </c>
      <c r="B153" s="25" t="s">
        <v>193</v>
      </c>
      <c r="C153" s="16">
        <v>-663.06</v>
      </c>
      <c r="D153" s="16">
        <v>-663.06</v>
      </c>
      <c r="E153" s="34">
        <f t="shared" si="5"/>
        <v>100</v>
      </c>
    </row>
    <row r="154" spans="1:6" ht="66.599999999999994" customHeight="1" x14ac:dyDescent="0.25">
      <c r="A154" s="11" t="s">
        <v>196</v>
      </c>
      <c r="B154" s="25" t="s">
        <v>193</v>
      </c>
      <c r="C154" s="16">
        <v>-3286.54</v>
      </c>
      <c r="D154" s="16">
        <v>-3286.54</v>
      </c>
      <c r="E154" s="34">
        <f t="shared" si="5"/>
        <v>100</v>
      </c>
    </row>
    <row r="155" spans="1:6" ht="66.599999999999994" customHeight="1" x14ac:dyDescent="0.25">
      <c r="A155" s="11" t="s">
        <v>197</v>
      </c>
      <c r="B155" s="25" t="s">
        <v>193</v>
      </c>
      <c r="C155" s="16">
        <v>-3793.13</v>
      </c>
      <c r="D155" s="16">
        <v>-3793.13</v>
      </c>
      <c r="E155" s="34">
        <f t="shared" si="5"/>
        <v>100</v>
      </c>
    </row>
    <row r="156" spans="1:6" ht="66.599999999999994" customHeight="1" x14ac:dyDescent="0.25">
      <c r="A156" s="11" t="s">
        <v>198</v>
      </c>
      <c r="B156" s="25" t="s">
        <v>193</v>
      </c>
      <c r="C156" s="16">
        <v>-50.02</v>
      </c>
      <c r="D156" s="16">
        <v>-50.02</v>
      </c>
      <c r="E156" s="34">
        <f t="shared" si="5"/>
        <v>100</v>
      </c>
    </row>
    <row r="157" spans="1:6" s="13" customFormat="1" ht="27.6" customHeight="1" x14ac:dyDescent="0.25">
      <c r="A157" s="44" t="s">
        <v>80</v>
      </c>
      <c r="B157" s="44"/>
      <c r="C157" s="16">
        <f>C10+C49</f>
        <v>4531326.5200000014</v>
      </c>
      <c r="D157" s="16">
        <f>D10+D49</f>
        <v>4536469.7700000005</v>
      </c>
      <c r="E157" s="34">
        <f t="shared" si="5"/>
        <v>100.11350429013002</v>
      </c>
      <c r="F157" s="29">
        <v>4528070417.9399996</v>
      </c>
    </row>
    <row r="158" spans="1:6" x14ac:dyDescent="0.25">
      <c r="F158" s="35">
        <v>3256100</v>
      </c>
    </row>
    <row r="159" spans="1:6" x14ac:dyDescent="0.25">
      <c r="F159" s="35">
        <f>F157+F158</f>
        <v>4531326517.9399996</v>
      </c>
    </row>
    <row r="162" spans="2:2" x14ac:dyDescent="0.25">
      <c r="B162" s="21"/>
    </row>
    <row r="167" spans="2:2" x14ac:dyDescent="0.25">
      <c r="B167" s="30"/>
    </row>
    <row r="168" spans="2:2" x14ac:dyDescent="0.25">
      <c r="B168" s="30"/>
    </row>
    <row r="169" spans="2:2" x14ac:dyDescent="0.25">
      <c r="B169" s="30"/>
    </row>
    <row r="170" spans="2:2" x14ac:dyDescent="0.25">
      <c r="B170" s="30"/>
    </row>
    <row r="171" spans="2:2" x14ac:dyDescent="0.25">
      <c r="B171" s="30"/>
    </row>
    <row r="172" spans="2:2" x14ac:dyDescent="0.25">
      <c r="B172" s="32"/>
    </row>
    <row r="173" spans="2:2" x14ac:dyDescent="0.25">
      <c r="B173" s="32"/>
    </row>
    <row r="174" spans="2:2" x14ac:dyDescent="0.25">
      <c r="B174" s="32"/>
    </row>
    <row r="175" spans="2:2" x14ac:dyDescent="0.25">
      <c r="B175" s="32"/>
    </row>
    <row r="176" spans="2:2" x14ac:dyDescent="0.25">
      <c r="B176" s="32"/>
    </row>
    <row r="177" spans="1:5" s="31" customFormat="1" x14ac:dyDescent="0.25">
      <c r="A177" s="1"/>
      <c r="B177" s="32"/>
      <c r="C177" s="3"/>
      <c r="D177" s="3"/>
      <c r="E177" s="3"/>
    </row>
    <row r="178" spans="1:5" s="31" customFormat="1" x14ac:dyDescent="0.25">
      <c r="A178" s="1"/>
      <c r="B178" s="32"/>
      <c r="C178" s="3"/>
      <c r="D178" s="3"/>
      <c r="E178" s="3"/>
    </row>
    <row r="179" spans="1:5" x14ac:dyDescent="0.25">
      <c r="B179" s="32"/>
    </row>
    <row r="180" spans="1:5" x14ac:dyDescent="0.25">
      <c r="B180" s="32"/>
    </row>
    <row r="181" spans="1:5" x14ac:dyDescent="0.25">
      <c r="B181" s="32"/>
    </row>
    <row r="182" spans="1:5" x14ac:dyDescent="0.25">
      <c r="B182" s="32"/>
    </row>
    <row r="183" spans="1:5" x14ac:dyDescent="0.25">
      <c r="B183" s="32"/>
    </row>
    <row r="184" spans="1:5" x14ac:dyDescent="0.25">
      <c r="B184" s="32"/>
    </row>
    <row r="185" spans="1:5" x14ac:dyDescent="0.25">
      <c r="B185" s="32"/>
    </row>
    <row r="186" spans="1:5" x14ac:dyDescent="0.25">
      <c r="B186" s="32"/>
    </row>
    <row r="191" spans="1:5" x14ac:dyDescent="0.25">
      <c r="A191" s="32"/>
    </row>
    <row r="193" spans="1:1" x14ac:dyDescent="0.25">
      <c r="A193" s="1" t="s">
        <v>292</v>
      </c>
    </row>
    <row r="194" spans="1:1" x14ac:dyDescent="0.25">
      <c r="A194" s="1" t="s">
        <v>279</v>
      </c>
    </row>
  </sheetData>
  <mergeCells count="2">
    <mergeCell ref="A157:B157"/>
    <mergeCell ref="A5:E5"/>
  </mergeCells>
  <pageMargins left="0.78740157480314965" right="0.19685039370078741" top="0.70866141732283472" bottom="0.70866141732283472" header="0.31496062992125984" footer="0"/>
  <pageSetup paperSize="9" scale="78" firstPageNumber="16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</vt:lpstr>
      <vt:lpstr>'Доходы 2019'!Заголовки_для_печати</vt:lpstr>
      <vt:lpstr>'Доходы 2019'!Область_печати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Kologrivova</cp:lastModifiedBy>
  <cp:lastPrinted>2020-02-28T04:51:19Z</cp:lastPrinted>
  <dcterms:created xsi:type="dcterms:W3CDTF">2016-10-25T08:49:12Z</dcterms:created>
  <dcterms:modified xsi:type="dcterms:W3CDTF">2020-02-28T04:51:56Z</dcterms:modified>
</cp:coreProperties>
</file>