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Проект_2018-2020\Отчет 2018 год\РЕШЕНИЕ+ПРИЛОЖЕНИЯ - с поправкой\"/>
    </mc:Choice>
  </mc:AlternateContent>
  <bookViews>
    <workbookView xWindow="360" yWindow="270" windowWidth="14940" windowHeight="9150"/>
  </bookViews>
  <sheets>
    <sheet name="ДЧБ" sheetId="1" r:id="rId1"/>
  </sheets>
  <definedNames>
    <definedName name="APPT" localSheetId="0">ДЧБ!$A$18</definedName>
    <definedName name="FIO" localSheetId="0">ДЧБ!$E$18</definedName>
    <definedName name="LAST_CELL" localSheetId="0">ДЧБ!#REF!</definedName>
    <definedName name="SIGN" localSheetId="0">ДЧБ!$A$18:$F$19</definedName>
    <definedName name="_xlnm.Print_Titles" localSheetId="0">ДЧБ!$9:$9</definedName>
    <definedName name="_xlnm.Print_Area" localSheetId="0">ДЧБ!$A$1:$F$236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5" i="1"/>
  <c r="F17" i="1"/>
  <c r="F18" i="1"/>
  <c r="F20" i="1"/>
  <c r="F21" i="1"/>
  <c r="F22" i="1"/>
  <c r="F23" i="1"/>
  <c r="F25" i="1"/>
  <c r="F27" i="1"/>
  <c r="F29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5" i="1"/>
  <c r="F57" i="1"/>
  <c r="F59" i="1"/>
  <c r="F61" i="1"/>
  <c r="F63" i="1"/>
  <c r="F65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7" i="1"/>
  <c r="F98" i="1"/>
  <c r="F99" i="1"/>
  <c r="F100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9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6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8" i="1"/>
  <c r="F199" i="1"/>
  <c r="F200" i="1"/>
  <c r="F201" i="1"/>
  <c r="F202" i="1"/>
  <c r="F203" i="1"/>
  <c r="F204" i="1"/>
  <c r="F205" i="1"/>
  <c r="F206" i="1"/>
  <c r="F208" i="1"/>
  <c r="F209" i="1"/>
  <c r="F210" i="1"/>
  <c r="F211" i="1"/>
  <c r="F212" i="1"/>
  <c r="D197" i="1"/>
  <c r="D66" i="1"/>
  <c r="D26" i="1"/>
  <c r="E207" i="1" l="1"/>
  <c r="E197" i="1"/>
  <c r="F197" i="1" s="1"/>
  <c r="E177" i="1"/>
  <c r="E175" i="1"/>
  <c r="E155" i="1"/>
  <c r="E130" i="1"/>
  <c r="E128" i="1"/>
  <c r="E101" i="1"/>
  <c r="E96" i="1"/>
  <c r="E66" i="1"/>
  <c r="F66" i="1" s="1"/>
  <c r="E64" i="1"/>
  <c r="E62" i="1"/>
  <c r="E60" i="1"/>
  <c r="E58" i="1"/>
  <c r="E56" i="1"/>
  <c r="E54" i="1"/>
  <c r="E46" i="1"/>
  <c r="E30" i="1"/>
  <c r="E28" i="1"/>
  <c r="E26" i="1"/>
  <c r="F26" i="1" s="1"/>
  <c r="E24" i="1"/>
  <c r="E19" i="1"/>
  <c r="E16" i="1"/>
  <c r="E14" i="1"/>
  <c r="E10" i="1"/>
  <c r="D14" i="1"/>
  <c r="D60" i="1"/>
  <c r="D58" i="1"/>
  <c r="D130" i="1"/>
  <c r="D31" i="1"/>
  <c r="D16" i="1"/>
  <c r="D155" i="1"/>
  <c r="D177" i="1"/>
  <c r="D207" i="1"/>
  <c r="D175" i="1"/>
  <c r="D96" i="1"/>
  <c r="D101" i="1"/>
  <c r="D128" i="1"/>
  <c r="D64" i="1"/>
  <c r="D62" i="1"/>
  <c r="D56" i="1"/>
  <c r="D54" i="1"/>
  <c r="D46" i="1"/>
  <c r="D28" i="1"/>
  <c r="D24" i="1"/>
  <c r="D19" i="1"/>
  <c r="D10" i="1"/>
  <c r="F10" i="1" l="1"/>
  <c r="F16" i="1"/>
  <c r="F24" i="1"/>
  <c r="F28" i="1"/>
  <c r="F46" i="1"/>
  <c r="F56" i="1"/>
  <c r="F60" i="1"/>
  <c r="F64" i="1"/>
  <c r="F96" i="1"/>
  <c r="F128" i="1"/>
  <c r="F155" i="1"/>
  <c r="F177" i="1"/>
  <c r="F207" i="1"/>
  <c r="D30" i="1"/>
  <c r="F30" i="1" s="1"/>
  <c r="F31" i="1"/>
  <c r="F14" i="1"/>
  <c r="F19" i="1"/>
  <c r="F54" i="1"/>
  <c r="F58" i="1"/>
  <c r="F62" i="1"/>
  <c r="F101" i="1"/>
  <c r="F130" i="1"/>
  <c r="F175" i="1"/>
  <c r="E213" i="1"/>
  <c r="D213" i="1" l="1"/>
  <c r="F213" i="1"/>
</calcChain>
</file>

<file path=xl/sharedStrings.xml><?xml version="1.0" encoding="utf-8"?>
<sst xmlns="http://schemas.openxmlformats.org/spreadsheetml/2006/main" count="607" uniqueCount="351">
  <si>
    <t>048</t>
  </si>
  <si>
    <t>Управление Федеральной службы по надзору в сфере природопользования (Росприроднадзора) по Томской области</t>
  </si>
  <si>
    <t>1.12.01010.01.6000.120</t>
  </si>
  <si>
    <t>1.12.01030.01.6000.120</t>
  </si>
  <si>
    <t>1.12.01041.01.6000.120</t>
  </si>
  <si>
    <t>Плата за размещение отходов производства</t>
  </si>
  <si>
    <t>1.16.90040.04.6000.140</t>
  </si>
  <si>
    <t>081</t>
  </si>
  <si>
    <t>Управление Федеральной службы по ветеринарному и фитосанитарному надзору по Томской области</t>
  </si>
  <si>
    <t>1.16.43000.01.6000.140</t>
  </si>
  <si>
    <t>100</t>
  </si>
  <si>
    <t>Управление Федерального казначейства по Томской области</t>
  </si>
  <si>
    <t>1.03.02230.01.0000.110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</si>
  <si>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</si>
  <si>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</si>
  <si>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</si>
  <si>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</si>
  <si>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</si>
  <si>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</si>
  <si>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</si>
  <si>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161</t>
  </si>
  <si>
    <t>1.16.33040.04.6000.140</t>
  </si>
  <si>
    <t>177</t>
  </si>
  <si>
    <t>ФКУ "Центр ГИМС МЧС России по Томской области"</t>
  </si>
  <si>
    <t>1.16.43000.01.7000.140</t>
  </si>
  <si>
    <t>1.16.90040.04.7000.140</t>
  </si>
  <si>
    <t>182</t>
  </si>
  <si>
    <t>Инспекция Федеральной налоговой службы России по ЗАТО Северск Томской области</t>
  </si>
  <si>
    <t>Налог, взимаемый в связи с применением упрощенной системы налогообложения</t>
  </si>
  <si>
    <t>1.05.02000.02.0000.110</t>
  </si>
  <si>
    <t>Единый налог на вмененный доход для отдельных видов деятельности</t>
  </si>
  <si>
    <t>1.05.03000.01.0000.110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</si>
  <si>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</si>
  <si>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</si>
  <si>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1.16.03010.01.6000.140</t>
  </si>
  <si>
    <t>1.16.03030.01.6000.140</t>
  </si>
  <si>
    <t>1.16.06000.01.6000.140</t>
  </si>
  <si>
    <t>188</t>
  </si>
  <si>
    <t>1.16.08010.01.6000.140</t>
  </si>
  <si>
    <t>1.16.21040.04.6000.140</t>
  </si>
  <si>
    <t>1.16.28000.01.6000.140</t>
  </si>
  <si>
    <t>1.16.30013.01.6000.140</t>
  </si>
  <si>
    <t>1.16.30030.01.6000.140</t>
  </si>
  <si>
    <t>321</t>
  </si>
  <si>
    <t>Управление Федеральной службы государственной регистрации, кадастра и картографии по Томской области</t>
  </si>
  <si>
    <t>1.16.25060.01.6000.140</t>
  </si>
  <si>
    <t>322</t>
  </si>
  <si>
    <t>388</t>
  </si>
  <si>
    <t>Межрегиональное управление № 81 Федерального медико-биологического агентства</t>
  </si>
  <si>
    <t>818</t>
  </si>
  <si>
    <t>1.16.90040.04.0000.140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</si>
  <si>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</si>
  <si>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836</t>
  </si>
  <si>
    <t>Инспекция государственного технического надзора Томской области</t>
  </si>
  <si>
    <t>902</t>
  </si>
  <si>
    <t xml:space="preserve">Администрация ЗАТО Северск </t>
  </si>
  <si>
    <t>1.13.02064.04.0000.130</t>
  </si>
  <si>
    <t>Доходы, поступающие в порядке возмещения расходов, понесенных в связи с эксплуатацией имущества городских округов</t>
  </si>
  <si>
    <t>1.13.02994.04.0006.130</t>
  </si>
  <si>
    <t>Прочие доходы от компенсации затрат бюджетов городских округов (дебиторская задолженность прошлых лет)</t>
  </si>
  <si>
    <t>1.16.33040.04.0000.140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</si>
  <si>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</si>
  <si>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1.16.51020.02.0000.140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</si>
  <si>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</si>
  <si>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1.17.05040.04.0000.180</t>
  </si>
  <si>
    <t>Прочие неналоговые доходы бюджетов городских округов</t>
  </si>
  <si>
    <t>2.02.25527.04.0091.151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</si>
  <si>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</si>
  <si>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2.02.25527.04.0093.151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</si>
  <si>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</si>
  <si>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2.02.25527.04.0094.151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</si>
  <si>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</si>
  <si>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2.02.25527.04.0097.151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</si>
  <si>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(поддержка субъектов малого и среднего предпринимательства, осуществляющих деятельность в монопрофильных муниципальных образованиях и содействие развитию молодежного предпринимательства)</t>
  </si>
  <si>
    <t>2.02.30024.04.0040.151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</si>
  <si>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</si>
  <si>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2.02.30024.04.0060.151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</si>
  <si>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</si>
  <si>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2.02.30024.04.0080.151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</si>
  <si>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</si>
  <si>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2.02.30024.04.0101.151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</si>
  <si>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детей</t>
  </si>
  <si>
    <t>2.02.30024.04.0102.151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</si>
  <si>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</si>
  <si>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2.02.30024.04.0160.151</t>
  </si>
  <si>
    <t>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</t>
  </si>
  <si>
    <t>2.02.30024.04.0170.151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</si>
  <si>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</si>
  <si>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2.02.30024.04.0250.151</t>
  </si>
  <si>
    <t>Субвенции на осуществление отдельных государственных полномочий по регистрации коллективных договоров</t>
  </si>
  <si>
    <t>2.02.30027.04.0113.151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</si>
  <si>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</si>
  <si>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2.02.30027.04.0114.151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</si>
  <si>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</si>
  <si>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2.02.35082.04.0240.151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</si>
  <si>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областного бюджета)</t>
  </si>
  <si>
    <t>2.02.35082.04.0241.151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</si>
  <si>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(средства федерального бюджета)</t>
  </si>
  <si>
    <t>2.02.35120.04.0000.151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</si>
  <si>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</si>
  <si>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2.02.35260.04.0000.151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</si>
  <si>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</si>
  <si>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2.02.49999.04.0027.151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</si>
  <si>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</si>
  <si>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2.02.49999.04.0047.151</t>
  </si>
  <si>
    <t>Иные межбюджетные трансферты, передаваемые бюджетам городских округов (исполнение судебных актов)</t>
  </si>
  <si>
    <t>2.18.04030.04.0000.180</t>
  </si>
  <si>
    <t>Доходы бюджетов городских округов от возврата иными организациями остатков субсидий прошлых лет</t>
  </si>
  <si>
    <t>2.19.25527.04.0000.151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</si>
  <si>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городских округов</t>
  </si>
  <si>
    <t>2.19.60010.04.0000.151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</si>
  <si>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</si>
  <si>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903</t>
  </si>
  <si>
    <t>Финансовое управление Администрации ЗАТО Северск</t>
  </si>
  <si>
    <t>2.02.15001.04.0034.151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</si>
  <si>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</si>
  <si>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2.02.15001.04.0035.151</t>
  </si>
  <si>
    <t>Дотации на выравнивание бюджетной обеспеченности поселений из областного фонда финансовой поддержки поселений</t>
  </si>
  <si>
    <t>2.02.15002.04.0000.151</t>
  </si>
  <si>
    <t>Дотации бюджетам городских округов на поддержку мер по обеспечению сбалансированности бюджетов</t>
  </si>
  <si>
    <t>2.02.15010.04.0000.151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</si>
  <si>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</si>
  <si>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904</t>
  </si>
  <si>
    <t>УМСП КиС Администрации ЗАТО Северск</t>
  </si>
  <si>
    <t>1.17.01040.04.0000.180</t>
  </si>
  <si>
    <t>Невыясненные поступления, зачисляемые в бюджеты городских округов</t>
  </si>
  <si>
    <t>2.02.25466.04.0086.151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</si>
  <si>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</si>
  <si>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2.02.25467.04.0084.151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</si>
  <si>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 (федеральный бюджет)</t>
  </si>
  <si>
    <t>2.02.25467.04.0085.151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</si>
  <si>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 (областной бюджет)</t>
  </si>
  <si>
    <t>2.02.25497.04.0045.151</t>
  </si>
  <si>
    <t>Субсидии бюджетам городских округов на реализацию мероприятий по обеспечению жильем молодых семей (реализация государственной программы «Обеспечение доступности жилья и улучшение качества жилищных условий населения Томской области» за счет средств областного бюджета)</t>
  </si>
  <si>
    <t>2.02.25497.04.0046.151</t>
  </si>
  <si>
    <t>Субсидии бюджетам субъектов Российской Федерации на реализацию мероприятий по обеспечению жильем молодых семей (реализация государственной программы «Обеспечение доступности жилья и улучшение качества жилищных условий населения Томской области» за счет средств федерального бюджета)</t>
  </si>
  <si>
    <t>2.02.25517.04.0075.151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</si>
  <si>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</si>
  <si>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2.02.25519.04.0081.151</t>
  </si>
  <si>
    <t>2.02.25519.04.0082.151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</si>
  <si>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 (областной бюджет)</t>
  </si>
  <si>
    <t>2.02.29999.04.0011.151</t>
  </si>
  <si>
    <t>Субсидии на организацию отдыха детей в каникулярное время</t>
  </si>
  <si>
    <t>2.02.29999.04.0012.151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</si>
  <si>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«Развитие молодежной политики, физической культуры и спорта в Томской области»</t>
  </si>
  <si>
    <t>2.02.29999.04.0013.151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</si>
  <si>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Томской области в рамках государственной программы «Развитие культуры и туризма в Томской области»</t>
  </si>
  <si>
    <t>2.02.29999.04.0018.151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</si>
  <si>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</t>
  </si>
  <si>
    <t>2.02.29999.04.0019.151</t>
  </si>
  <si>
    <t>Субсидии на достижение целевых показателей по плану мероприятий («дорожной карте») «Изменения в отраслях социальной сферы, направленные на повышение эффективности здравоохранения Томской области»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</si>
  <si>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2.02.29999.04.0032.151</t>
  </si>
  <si>
    <t>Субсидии на достижение целевых показателей по плану мероприятий («дорожная карта») «Изменения в сфере культуры, направленные на повышение ее эффективности» в части повышения заработной платы работников культуры муниципальных учреждений культуры</t>
  </si>
  <si>
    <t>2.02.29999.04.0038.151</t>
  </si>
  <si>
    <t>Субсидии на обеспечение условий для развития физической культуры и массового спорта</t>
  </si>
  <si>
    <t>2.02.29999.04.0041.151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</si>
  <si>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«Развитие культуры и туризма в Томской области»</t>
  </si>
  <si>
    <t>2.02.29999.04.0042.151</t>
  </si>
  <si>
    <t>Субсидии на стимулирующие выплаты в муниципальных организациях дополнительного образования Томской области</t>
  </si>
  <si>
    <t>2.02.29999.04.0057.151</t>
  </si>
  <si>
    <t>Субсидии на приобретение спортивного инвентаря и оборудования для спортивных школ</t>
  </si>
  <si>
    <t>2.02.29999.04.0087.151</t>
  </si>
  <si>
    <t>Субсидии на обеспечение условий для реализации Всероссийского физкультурно-спортивного комплекса «Готов к труду и обороне» (ГТО)</t>
  </si>
  <si>
    <t>2.02.30024.04.0030.151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</si>
  <si>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</si>
  <si>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2.02.49999.04.0016.151</t>
  </si>
  <si>
    <t>Прочие межбюджетные трансферты из резервного фонда непредвиденных расходов Администрации Томской области</t>
  </si>
  <si>
    <t>2.19.25020.04.0000.151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</si>
  <si>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городских округов</t>
  </si>
  <si>
    <t>906</t>
  </si>
  <si>
    <t>Управление по делам защиты населения и территорий от чрезвычайных ситуаций Администрации ЗАТО Северск</t>
  </si>
  <si>
    <t>907</t>
  </si>
  <si>
    <t>Управление образования Администрации ЗАТО Северск</t>
  </si>
  <si>
    <t>1.13.01994.04.0000.130</t>
  </si>
  <si>
    <t>Прочие доходы от оказания платных услуг (работ) получателями средств бюджетов городских округов</t>
  </si>
  <si>
    <t>2.02.29999.04.0033.151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</si>
  <si>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</si>
  <si>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2.02.29999.04.0043.151</t>
  </si>
  <si>
    <t>Субсидии на формирование современных управленческих и организационно-экономических механизмов в системе дополнительного образования детей</t>
  </si>
  <si>
    <t>2.02.29999.04.0048.151</t>
  </si>
  <si>
    <t>Субсидии на достижение целевых показателей по плану мероприятий (дорожной карте) «Изменения в сфере образования в Томской области» в части повышения заработной платы педагогических работников муниципальных организаций дополнительного образования Томской области</t>
  </si>
  <si>
    <t>2.02.29999.04.0056.151</t>
  </si>
  <si>
    <t>Субсидии на достижение целевых показателей по плану мероприятий («дорожной карте») «Изменения в отраслях социальной сферы, направленные на повышение эффективности здравоохранения Томской области»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</si>
  <si>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2.02.30024.04.0010.151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</si>
  <si>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</si>
  <si>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2.02.30024.04.0015.151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</si>
  <si>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</si>
  <si>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2.02.30024.04.0150.151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</si>
  <si>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</si>
  <si>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2.02.30024.04.0215.151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</si>
  <si>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</si>
  <si>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2.02.30024.04.0245.151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</si>
  <si>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</si>
  <si>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2.02.49999.04.0025.151</t>
  </si>
  <si>
    <t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</si>
  <si>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2.02.49999.04.0029.151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</si>
  <si>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</si>
  <si>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2.02.49999.04.0039.151</t>
  </si>
  <si>
    <t>Иные межбюджетные трансферты на организацию системы выявления, сопровождения одаренных детей</t>
  </si>
  <si>
    <t>2.02.49999.04.0050.151</t>
  </si>
  <si>
    <t>Иные межбюджетные трансферты на достижение целевых показателей по плану мероприятий дорожной карте «Изменения в сфере образования в Томской области» в части повышения заработной платы педагогических работников муниципальных дошкольных образовательных организаций</t>
  </si>
  <si>
    <t>2.02.49999.04.0051.151</t>
  </si>
  <si>
    <t>Иные межбюджетные трансферты на достижение целевых показателей по плану мероприятий дорожной карте «Изменения в сфере образования в Томской области» в части повышения заработной платы педагогических работников муниципальных общеобразовательных организаций</t>
  </si>
  <si>
    <t>2.02.49999.04.0054.151</t>
  </si>
  <si>
    <t>Иные межбюджетные трансферты на выплату стипендии Губернатора Томской области лучшим учителям муниципальных образовательных организаций Томской области</t>
  </si>
  <si>
    <t>2.04.04010.04.0000.180</t>
  </si>
  <si>
    <t>Предоставление негосударственными организациями грантов для получателей средств бюджетов городских округов</t>
  </si>
  <si>
    <t>2.07.04050.04.0000.180</t>
  </si>
  <si>
    <t>Прочие безвозмездные поступления в бюджеты городских округов</t>
  </si>
  <si>
    <t>2.18.04010.04.0000.180</t>
  </si>
  <si>
    <t>Доходы бюджетов городских округов от возврата бюджетными учреждениями остатков субсидий прошлых лет</t>
  </si>
  <si>
    <t>909</t>
  </si>
  <si>
    <t>Управление имущественных отношений Администрации ЗАТО Северск</t>
  </si>
  <si>
    <t>1.08.07150.01.1000.110</t>
  </si>
  <si>
    <t>Государственная пошлина за выдачу разрешения на установку рекламной конструкции</t>
  </si>
  <si>
    <t>1.11.01040.04.0000.120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</si>
  <si>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</si>
  <si>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1.11.05012.04.0000.120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</si>
  <si>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</si>
  <si>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1.11.05024.04.0000.120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</si>
  <si>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</si>
  <si>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1.11.07014.04.0000.120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</si>
  <si>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</si>
  <si>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1.11.09044.04.0001.120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</si>
  <si>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</si>
  <si>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1.11.09044.04.0003.120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</si>
  <si>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</si>
  <si>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1.11.09044.04.0004.120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</si>
  <si>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</si>
  <si>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1.11.09044.04.0005.120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</si>
  <si>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</si>
  <si>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1.14.02043.04.0000.410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</si>
  <si>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</si>
  <si>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1.14.06012.04.0000.430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</si>
  <si>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</si>
  <si>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1.14.06024.04.0000.430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</si>
  <si>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</si>
  <si>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2.02.20077.04.0037.151</t>
  </si>
  <si>
    <t>Субсидии 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«Развитие образования в Томской области»</t>
  </si>
  <si>
    <t>937</t>
  </si>
  <si>
    <t>Счетная палата ЗАТО Северск</t>
  </si>
  <si>
    <t>1.16.18040.04.0000.140</t>
  </si>
  <si>
    <t>Денежные взыскания (штрафы) за нарушение бюджетного законодательства (в части бюджетов городских округов)</t>
  </si>
  <si>
    <t>952</t>
  </si>
  <si>
    <t>УЖКХ ТиС</t>
  </si>
  <si>
    <t>1.08.07173.01.1000.110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</si>
  <si>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</si>
  <si>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1.11.09044.04.0002.120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</si>
  <si>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</si>
  <si>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1.16.37030.04.0000.140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</si>
  <si>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</si>
  <si>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2.02.29999.04.0007.151</t>
  </si>
  <si>
    <t>Субсидии на создание условий для управления многоквартирными домами</t>
  </si>
  <si>
    <t>2.02.29999.04.0062.151</t>
  </si>
  <si>
    <t>Субсидии на капитальный ремонт и (или) ремонт автомобильных дорог общего пользования местного значения в рамках государственной программы «Развитие транспортной системы в Томской области»</t>
  </si>
  <si>
    <t>2.02.30024.04.0021.151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</si>
  <si>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</si>
  <si>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2.02.30024.04.0022.151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</si>
  <si>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</si>
  <si>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2.02.30024.04.0070.151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</si>
  <si>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</si>
  <si>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2.02.30024.04.0235.151</t>
  </si>
  <si>
    <t>Субвенции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</si>
  <si>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2.02.45390.04.0000.151</t>
  </si>
  <si>
    <t>Межбюджетные трансферты, передаваемые бюджетам городских округов на финансовое обеспечение дорожной деятельности (финансовое обеспечение дорожной деятельности в Томской агломерации)</t>
  </si>
  <si>
    <t>2.07.04050.04.0065.180</t>
  </si>
  <si>
    <t>Прочие безвозмездные поступления в бюджеты городских округов (средства заинтересованных лиц - собственников помещений в многоквартирных домах, собственников иных зданий и сооружений, расположенных в границах дворовых территорий, направляемых на выполнение дополнительного перечня работ по благоустройству дворовых территорий в рамках муниципальной программы «Формирование современной городской среды ЗАТО Северск»)</t>
  </si>
  <si>
    <t>953</t>
  </si>
  <si>
    <t>УКС Администрации ЗАТО Северск</t>
  </si>
  <si>
    <t>2.02.25555.04.0066.151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</si>
  <si>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(федеральный бюджет)</t>
  </si>
  <si>
    <t>2.02.25555.04.0067.151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</si>
  <si>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(областной бюджет)</t>
  </si>
  <si>
    <t>2.02.25560.04.0068.151</t>
  </si>
  <si>
    <t>Субсидии бюджетам городских округов на поддержку обустройства мест массового отдыха населения (городских парков) (федеральный бюджет)</t>
  </si>
  <si>
    <t>2.02.25560.04.0069.151</t>
  </si>
  <si>
    <t>Субсидии бюджетам городских округов на поддержку обустройства мест массового отдыха населения (городских парков) (областной бюджет)</t>
  </si>
  <si>
    <t>954</t>
  </si>
  <si>
    <t>УВГТ Администрации ЗАТО Северск</t>
  </si>
  <si>
    <t>2.02.29999.04.0061.151</t>
  </si>
  <si>
    <t>Субсидии на 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 отобранных на конкурсной основе</t>
  </si>
  <si>
    <t>2.02.30024.04.0120.151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</si>
  <si>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</si>
  <si>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2.02.30024.04.0121.151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</si>
  <si>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</si>
  <si>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2.07.04050.04.0064.180</t>
  </si>
  <si>
    <t>Прочие безвозмездные поступления в бюджеты городских округов (Инициативное бюджетирование – "Благоустройство стадиона в п. Самусь по пер.Новый 17/4")</t>
  </si>
  <si>
    <t>(тыс.руб.)</t>
  </si>
  <si>
    <t>ОТЧЕТ
о доходах бюджета ЗАТО Северск по кодам классификации доходов бюджетов за 2018 год</t>
  </si>
  <si>
    <t>Исполнено</t>
  </si>
  <si>
    <t>Наименование главного администратора (администратора) доходов бюджета ЗАТО Северск / наименование доходов</t>
  </si>
  <si>
    <t>админист-ратора поступ-лений</t>
  </si>
  <si>
    <t>Код бюджетной классификации</t>
  </si>
  <si>
    <t>доходов бюджета 
ЗАТО Северск</t>
  </si>
  <si>
    <t>1</t>
  </si>
  <si>
    <t>2</t>
  </si>
  <si>
    <t>3</t>
  </si>
  <si>
    <t>4</t>
  </si>
  <si>
    <t>Плата за сбросы загрязняющих веществ в водные объекты</t>
  </si>
  <si>
    <t>Плата за выбросы загрязняющих веществ в атмосферный воздух стационарными объектами</t>
  </si>
  <si>
    <t xml:space="preserve">Налог на доходы физических лиц </t>
  </si>
  <si>
    <t>1.01.02000.01.0000.110</t>
  </si>
  <si>
    <t>1.05.01000.01.0000.110</t>
  </si>
  <si>
    <t>1.05.04010.02.0000.110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</si>
  <si>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</si>
  <si>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1.08.03010.01.0000.110</t>
  </si>
  <si>
    <t>Прочие местные налоги и сборы, мобилизуемые на территориях городских округов</t>
  </si>
  <si>
    <t>1.09.07052.04.0000.110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</si>
  <si>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</si>
  <si>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</si>
  <si>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</si>
  <si>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</si>
  <si>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</si>
  <si>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</si>
  <si>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</si>
  <si>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</si>
  <si>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</si>
  <si>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 xml:space="preserve">Управление Федеральной антимонопольной службы по Томской области
</t>
  </si>
  <si>
    <t>ФГКУ "Специальное управление ФПС № 8 МЧС России"</t>
  </si>
  <si>
    <t>Управление Министерства внутренних дел Российской Федерации по Томской области</t>
  </si>
  <si>
    <t xml:space="preserve">Управление Федеральной службы судебных приставов по Томской области
</t>
  </si>
  <si>
    <t>Департамент ветеринарии Томской области</t>
  </si>
  <si>
    <t>Александра Викторовна Парфененко</t>
  </si>
  <si>
    <t>77 38 83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</si>
  <si>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</si>
  <si>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</si>
  <si>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1.06.06032.04.0000.110</t>
  </si>
  <si>
    <t>1.06.06042.04.0000.110</t>
  </si>
  <si>
    <t>1.06.01020.04.0000.110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</si>
  <si>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</si>
  <si>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</si>
  <si>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Субсидии бюджетам городских округов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 (федеральный бюджет)</t>
  </si>
  <si>
    <t>5</t>
  </si>
  <si>
    <t>Налог на добычу общераспрастраненных полезных ископаемых</t>
  </si>
  <si>
    <t>2.02.29999.04.0059.151</t>
  </si>
  <si>
    <t>1.16.23041.04.0000.140</t>
  </si>
  <si>
    <t>415</t>
  </si>
  <si>
    <t>076</t>
  </si>
  <si>
    <t>Федеральное агенство по рыболовству</t>
  </si>
  <si>
    <t>Утверждено  
на 2018 год</t>
  </si>
  <si>
    <t>1.07.01020.01.0000.110</t>
  </si>
  <si>
    <t>Прокуратура Томской области</t>
  </si>
  <si>
    <t>Субсидии на финансовое обеспечение дорожной деятельности в Томской агломерации (за счет средств областного бюджета)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</si>
  <si>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</si>
  <si>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6</t>
  </si>
  <si>
    <t xml:space="preserve">Процент исполне-
ния </t>
  </si>
  <si>
    <t>ВСЕГО ДОХОДОВ ПО ЗАТО СЕВЕРСК</t>
  </si>
  <si>
    <t xml:space="preserve">                                                                          </t>
  </si>
  <si>
    <t xml:space="preserve">Приложение 1  </t>
  </si>
  <si>
    <t xml:space="preserve"> к Решению Думы ЗАТО Северск</t>
  </si>
  <si>
    <t>от ________________ №_________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</si>
</sst>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4" x14ac:knownFonts="1">
    <font>
      <sz val="10"/>
      <name val="Arial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Fill="1" applyAlignment="1"/>
    <xf numFmtId="0" fontId="1" fillId="0" borderId="0" xfId="0" applyFont="1" applyFill="1"/>
    <xf numFmtId="49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2" borderId="0" xfId="0" applyFont="1" applyFill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 applyAlignment="1">
      <alignment horizontal="center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horizontal="center" vertical="center"/>
    </xf>
    <xf numFmtId="165" fontId="1" fillId="0" borderId="0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center"/>
    </xf>
    <xf numFmtId="49" fontId="1" fillId="0" borderId="6" xfId="0" applyNumberFormat="1" applyFont="1" applyBorder="1" applyAlignment="1" applyProtection="1">
      <alignment horizontal="left" vertical="center"/>
    </xf>
    <xf numFmtId="49" fontId="1" fillId="0" borderId="3" xfId="0" applyNumberFormat="1" applyFont="1" applyBorder="1" applyAlignment="1" applyProtection="1">
      <alignment horizontal="left" vertical="center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/>
  </sheetPr>
  <dimension ref="A1:F239"/>
  <sheetViews>
    <sheetView showGridLines="0" tabSelected="1" view="pageBreakPreview" topLeftCell="A220" zoomScale="95" zoomScaleNormal="100" zoomScaleSheetLayoutView="95" workbookViewId="0">
      <selection activeCell="A235" sqref="A235:A236"/>
    </sheetView>
  </sheetViews>
  <sheetFormatPr defaultColWidth="9.140625" defaultRowHeight="12.75" customHeight="1" x14ac:dyDescent="0.25"/>
  <cols>
    <col min="1" max="1" width="9.85546875" style="1" customWidth="1"/>
    <col min="2" max="2" width="22.28515625" style="1" customWidth="1"/>
    <col min="3" max="3" width="63.7109375" style="1" customWidth="1"/>
    <col min="4" max="4" width="13.7109375" style="21" customWidth="1"/>
    <col min="5" max="5" width="13.7109375" style="8" customWidth="1"/>
    <col min="6" max="6" width="10" style="8" customWidth="1"/>
    <col min="7" max="16384" width="9.140625" style="1"/>
  </cols>
  <sheetData>
    <row r="1" spans="1:6" ht="18" customHeight="1" x14ac:dyDescent="0.25">
      <c r="C1" s="1" t="s">
        <v>347</v>
      </c>
      <c r="D1" s="32" t="s">
        <v>348</v>
      </c>
    </row>
    <row r="2" spans="1:6" ht="18" customHeight="1" x14ac:dyDescent="0.25">
      <c r="D2" s="32" t="s">
        <v>349</v>
      </c>
    </row>
    <row r="3" spans="1:6" ht="18" customHeight="1" x14ac:dyDescent="0.25">
      <c r="C3" s="1" t="s">
        <v>347</v>
      </c>
      <c r="D3" s="32" t="s">
        <v>350</v>
      </c>
    </row>
    <row r="5" spans="1:6" s="6" customFormat="1" ht="36.6" customHeight="1" x14ac:dyDescent="0.25">
      <c r="A5" s="41" t="s">
        <v>288</v>
      </c>
      <c r="B5" s="41"/>
      <c r="C5" s="41"/>
      <c r="D5" s="41"/>
      <c r="E5" s="41"/>
      <c r="F5" s="41"/>
    </row>
    <row r="6" spans="1:6" s="6" customFormat="1" ht="16.899999999999999" customHeight="1" x14ac:dyDescent="0.25">
      <c r="A6" s="5"/>
      <c r="B6" s="5"/>
      <c r="C6" s="5"/>
      <c r="D6" s="22"/>
      <c r="E6" s="7"/>
      <c r="F6" s="7" t="s">
        <v>287</v>
      </c>
    </row>
    <row r="7" spans="1:6" s="6" customFormat="1" ht="23.25" customHeight="1" x14ac:dyDescent="0.25">
      <c r="A7" s="43" t="s">
        <v>292</v>
      </c>
      <c r="B7" s="44"/>
      <c r="C7" s="42" t="s">
        <v>290</v>
      </c>
      <c r="D7" s="45" t="s">
        <v>339</v>
      </c>
      <c r="E7" s="42" t="s">
        <v>289</v>
      </c>
      <c r="F7" s="36" t="s">
        <v>345</v>
      </c>
    </row>
    <row r="8" spans="1:6" ht="59.45" customHeight="1" x14ac:dyDescent="0.25">
      <c r="A8" s="10" t="s">
        <v>291</v>
      </c>
      <c r="B8" s="2" t="s">
        <v>293</v>
      </c>
      <c r="C8" s="42"/>
      <c r="D8" s="46"/>
      <c r="E8" s="42"/>
      <c r="F8" s="37"/>
    </row>
    <row r="9" spans="1:6" ht="15.75" x14ac:dyDescent="0.25">
      <c r="A9" s="2" t="s">
        <v>294</v>
      </c>
      <c r="B9" s="2" t="s">
        <v>295</v>
      </c>
      <c r="C9" s="2" t="s">
        <v>296</v>
      </c>
      <c r="D9" s="9" t="s">
        <v>297</v>
      </c>
      <c r="E9" s="20" t="s">
        <v>332</v>
      </c>
      <c r="F9" s="24" t="s">
        <v>344</v>
      </c>
    </row>
    <row r="10" spans="1:6" ht="36" customHeight="1" x14ac:dyDescent="0.25">
      <c r="A10" s="24" t="s">
        <v>0</v>
      </c>
      <c r="B10" s="24"/>
      <c r="C10" s="3" t="s">
        <v>1</v>
      </c>
      <c r="D10" s="9">
        <f>SUM(D11:D13)</f>
        <v>8684</v>
      </c>
      <c r="E10" s="9">
        <f>SUM(E11:E13)</f>
        <v>12956.71</v>
      </c>
      <c r="F10" s="26">
        <f>E10/D10*100</f>
        <v>149.20209580838321</v>
      </c>
    </row>
    <row r="11" spans="1:6" ht="37.5" customHeight="1" x14ac:dyDescent="0.25">
      <c r="A11" s="24" t="s">
        <v>0</v>
      </c>
      <c r="B11" s="24" t="s">
        <v>2</v>
      </c>
      <c r="C11" s="3" t="s">
        <v>299</v>
      </c>
      <c r="D11" s="9">
        <v>3581</v>
      </c>
      <c r="E11" s="9">
        <v>3546.8</v>
      </c>
      <c r="F11" s="26">
        <f t="shared" ref="F11:F74" si="0">E11/D11*100</f>
        <v>99.044959508517181</v>
      </c>
    </row>
    <row r="12" spans="1:6" ht="27.75" customHeight="1" x14ac:dyDescent="0.25">
      <c r="A12" s="24" t="s">
        <v>0</v>
      </c>
      <c r="B12" s="24" t="s">
        <v>3</v>
      </c>
      <c r="C12" s="3" t="s">
        <v>298</v>
      </c>
      <c r="D12" s="9">
        <v>2949</v>
      </c>
      <c r="E12" s="9">
        <v>7236</v>
      </c>
      <c r="F12" s="26">
        <f t="shared" si="0"/>
        <v>245.37131230925741</v>
      </c>
    </row>
    <row r="13" spans="1:6" ht="25.15" customHeight="1" x14ac:dyDescent="0.25">
      <c r="A13" s="24" t="s">
        <v>0</v>
      </c>
      <c r="B13" s="24" t="s">
        <v>4</v>
      </c>
      <c r="C13" s="3" t="s">
        <v>5</v>
      </c>
      <c r="D13" s="9">
        <v>2154</v>
      </c>
      <c r="E13" s="9">
        <v>2173.91</v>
      </c>
      <c r="F13" s="26">
        <f t="shared" si="0"/>
        <v>100.92432683379758</v>
      </c>
    </row>
    <row r="14" spans="1:6" ht="21" customHeight="1" x14ac:dyDescent="0.25">
      <c r="A14" s="24" t="s">
        <v>337</v>
      </c>
      <c r="B14" s="24"/>
      <c r="C14" s="3" t="s">
        <v>338</v>
      </c>
      <c r="D14" s="9">
        <f>D15</f>
        <v>50</v>
      </c>
      <c r="E14" s="28">
        <f>E15</f>
        <v>0</v>
      </c>
      <c r="F14" s="29">
        <f t="shared" si="0"/>
        <v>0</v>
      </c>
    </row>
    <row r="15" spans="1:6" ht="51" customHeight="1" x14ac:dyDescent="0.25">
      <c r="A15" s="24" t="s">
        <v>337</v>
      </c>
      <c r="B15" s="25" t="s">
        <v>6</v>
      </c>
      <c r="C15" s="3" t="s">
        <v>51</v>
      </c>
      <c r="D15" s="9">
        <v>50</v>
      </c>
      <c r="E15" s="28"/>
      <c r="F15" s="29">
        <f t="shared" si="0"/>
        <v>0</v>
      </c>
    </row>
    <row r="16" spans="1:6" ht="38.25" customHeight="1" x14ac:dyDescent="0.25">
      <c r="A16" s="24" t="s">
        <v>7</v>
      </c>
      <c r="B16" s="24"/>
      <c r="C16" s="3" t="s">
        <v>8</v>
      </c>
      <c r="D16" s="9">
        <f>SUM(D17:D18)</f>
        <v>50</v>
      </c>
      <c r="E16" s="9">
        <f>SUM(E17:E18)</f>
        <v>4</v>
      </c>
      <c r="F16" s="26">
        <f t="shared" si="0"/>
        <v>8</v>
      </c>
    </row>
    <row r="17" spans="1:6" ht="52.5" customHeight="1" x14ac:dyDescent="0.25">
      <c r="A17" s="24" t="s">
        <v>7</v>
      </c>
      <c r="B17" s="24" t="s">
        <v>9</v>
      </c>
      <c r="C17" s="3" t="s">
        <v>51</v>
      </c>
      <c r="D17" s="9">
        <v>10</v>
      </c>
      <c r="E17" s="9"/>
      <c r="F17" s="29">
        <f t="shared" si="0"/>
        <v>0</v>
      </c>
    </row>
    <row r="18" spans="1:6" ht="53.25" customHeight="1" x14ac:dyDescent="0.25">
      <c r="A18" s="24" t="s">
        <v>7</v>
      </c>
      <c r="B18" s="24" t="s">
        <v>6</v>
      </c>
      <c r="C18" s="3" t="s">
        <v>51</v>
      </c>
      <c r="D18" s="9">
        <v>40</v>
      </c>
      <c r="E18" s="9">
        <v>4</v>
      </c>
      <c r="F18" s="26">
        <f t="shared" si="0"/>
        <v>10</v>
      </c>
    </row>
    <row r="19" spans="1:6" ht="28.9" customHeight="1" x14ac:dyDescent="0.25">
      <c r="A19" s="24" t="s">
        <v>10</v>
      </c>
      <c r="B19" s="24"/>
      <c r="C19" s="3" t="s">
        <v>11</v>
      </c>
      <c r="D19" s="9">
        <f>SUM(D20:D23)</f>
        <v>6988.6600000000008</v>
      </c>
      <c r="E19" s="9">
        <f>SUM(E20:E23)</f>
        <v>7551.01</v>
      </c>
      <c r="F19" s="26">
        <f t="shared" si="0"/>
        <v>108.04660693180095</v>
      </c>
    </row>
    <row r="20" spans="1:6" ht="80.45" customHeight="1" x14ac:dyDescent="0.25">
      <c r="A20" s="24" t="s">
        <v>10</v>
      </c>
      <c r="B20" s="24" t="s">
        <v>12</v>
      </c>
      <c r="C20" s="3" t="s">
        <v>13</v>
      </c>
      <c r="D20" s="9">
        <v>2606.86</v>
      </c>
      <c r="E20" s="9">
        <v>3364.47</v>
      </c>
      <c r="F20" s="26">
        <f t="shared" si="0"/>
        <v>129.06216674466597</v>
      </c>
    </row>
    <row r="21" spans="1:6" ht="80.45" customHeight="1" x14ac:dyDescent="0.25">
      <c r="A21" s="24" t="s">
        <v>10</v>
      </c>
      <c r="B21" s="24" t="s">
        <v>14</v>
      </c>
      <c r="C21" s="4" t="s">
        <v>15</v>
      </c>
      <c r="D21" s="9">
        <v>20.010000000000002</v>
      </c>
      <c r="E21" s="9">
        <v>32.4</v>
      </c>
      <c r="F21" s="26">
        <f t="shared" si="0"/>
        <v>161.9190404797601</v>
      </c>
    </row>
    <row r="22" spans="1:6" ht="80.45" customHeight="1" x14ac:dyDescent="0.25">
      <c r="A22" s="24" t="s">
        <v>10</v>
      </c>
      <c r="B22" s="24" t="s">
        <v>16</v>
      </c>
      <c r="C22" s="3" t="s">
        <v>17</v>
      </c>
      <c r="D22" s="9">
        <v>4764.92</v>
      </c>
      <c r="E22" s="9">
        <v>4907.97</v>
      </c>
      <c r="F22" s="26">
        <f t="shared" si="0"/>
        <v>103.00214903922837</v>
      </c>
    </row>
    <row r="23" spans="1:6" ht="80.45" customHeight="1" x14ac:dyDescent="0.25">
      <c r="A23" s="24" t="s">
        <v>10</v>
      </c>
      <c r="B23" s="24" t="s">
        <v>18</v>
      </c>
      <c r="C23" s="3" t="s">
        <v>19</v>
      </c>
      <c r="D23" s="9">
        <v>-403.13</v>
      </c>
      <c r="E23" s="9">
        <v>-753.83</v>
      </c>
      <c r="F23" s="26">
        <f t="shared" si="0"/>
        <v>186.99426983851365</v>
      </c>
    </row>
    <row r="24" spans="1:6" ht="32.25" customHeight="1" x14ac:dyDescent="0.25">
      <c r="A24" s="24" t="s">
        <v>20</v>
      </c>
      <c r="B24" s="24"/>
      <c r="C24" s="3" t="s">
        <v>317</v>
      </c>
      <c r="D24" s="9">
        <f>SUM(D25)</f>
        <v>100</v>
      </c>
      <c r="E24" s="9">
        <f>SUM(E25)</f>
        <v>173.67</v>
      </c>
      <c r="F24" s="26">
        <f t="shared" si="0"/>
        <v>173.67</v>
      </c>
    </row>
    <row r="25" spans="1:6" ht="67.5" customHeight="1" x14ac:dyDescent="0.25">
      <c r="A25" s="24" t="s">
        <v>20</v>
      </c>
      <c r="B25" s="24" t="s">
        <v>21</v>
      </c>
      <c r="C25" s="4" t="s">
        <v>61</v>
      </c>
      <c r="D25" s="9">
        <v>100</v>
      </c>
      <c r="E25" s="9">
        <v>173.67</v>
      </c>
      <c r="F25" s="26">
        <f t="shared" si="0"/>
        <v>173.67</v>
      </c>
    </row>
    <row r="26" spans="1:6" s="13" customFormat="1" ht="24.75" customHeight="1" x14ac:dyDescent="0.25">
      <c r="A26" s="16" t="s">
        <v>22</v>
      </c>
      <c r="B26" s="16"/>
      <c r="C26" s="17" t="s">
        <v>318</v>
      </c>
      <c r="D26" s="30">
        <f>SUM(D27)</f>
        <v>0</v>
      </c>
      <c r="E26" s="15">
        <f>SUM(E27)</f>
        <v>8</v>
      </c>
      <c r="F26" s="29" t="e">
        <f t="shared" si="0"/>
        <v>#DIV/0!</v>
      </c>
    </row>
    <row r="27" spans="1:6" s="13" customFormat="1" ht="70.5" customHeight="1" x14ac:dyDescent="0.25">
      <c r="A27" s="16" t="s">
        <v>22</v>
      </c>
      <c r="B27" s="16" t="s">
        <v>24</v>
      </c>
      <c r="C27" s="17" t="s">
        <v>315</v>
      </c>
      <c r="D27" s="30">
        <v>0</v>
      </c>
      <c r="E27" s="15">
        <v>8</v>
      </c>
      <c r="F27" s="29" t="e">
        <f t="shared" si="0"/>
        <v>#DIV/0!</v>
      </c>
    </row>
    <row r="28" spans="1:6" s="13" customFormat="1" ht="27.6" customHeight="1" x14ac:dyDescent="0.25">
      <c r="A28" s="16" t="s">
        <v>22</v>
      </c>
      <c r="B28" s="16"/>
      <c r="C28" s="17" t="s">
        <v>23</v>
      </c>
      <c r="D28" s="15">
        <f>D29</f>
        <v>2</v>
      </c>
      <c r="E28" s="15">
        <f>E29</f>
        <v>0.5</v>
      </c>
      <c r="F28" s="26">
        <f t="shared" si="0"/>
        <v>25</v>
      </c>
    </row>
    <row r="29" spans="1:6" s="13" customFormat="1" ht="57" customHeight="1" x14ac:dyDescent="0.25">
      <c r="A29" s="16" t="s">
        <v>22</v>
      </c>
      <c r="B29" s="16" t="s">
        <v>25</v>
      </c>
      <c r="C29" s="17" t="s">
        <v>51</v>
      </c>
      <c r="D29" s="15">
        <v>2</v>
      </c>
      <c r="E29" s="15">
        <v>0.5</v>
      </c>
      <c r="F29" s="26">
        <f t="shared" si="0"/>
        <v>25</v>
      </c>
    </row>
    <row r="30" spans="1:6" ht="35.25" customHeight="1" x14ac:dyDescent="0.25">
      <c r="A30" s="24" t="s">
        <v>26</v>
      </c>
      <c r="B30" s="24"/>
      <c r="C30" s="3" t="s">
        <v>27</v>
      </c>
      <c r="D30" s="9">
        <f>SUM(D31:D45)</f>
        <v>874464.30000000016</v>
      </c>
      <c r="E30" s="9">
        <f>SUM(E31:E45)</f>
        <v>894612.52999999991</v>
      </c>
      <c r="F30" s="26">
        <f t="shared" si="0"/>
        <v>102.30406547185513</v>
      </c>
    </row>
    <row r="31" spans="1:6" ht="28.5" customHeight="1" x14ac:dyDescent="0.25">
      <c r="A31" s="24" t="s">
        <v>26</v>
      </c>
      <c r="B31" s="24" t="s">
        <v>301</v>
      </c>
      <c r="C31" s="4" t="s">
        <v>300</v>
      </c>
      <c r="D31" s="9">
        <f>636982.8+3296.54+4667.3</f>
        <v>644946.64000000013</v>
      </c>
      <c r="E31" s="9">
        <v>647496.44999999984</v>
      </c>
      <c r="F31" s="26">
        <f t="shared" si="0"/>
        <v>100.39535208680206</v>
      </c>
    </row>
    <row r="32" spans="1:6" ht="36.75" customHeight="1" x14ac:dyDescent="0.25">
      <c r="A32" s="24" t="s">
        <v>26</v>
      </c>
      <c r="B32" s="24" t="s">
        <v>302</v>
      </c>
      <c r="C32" s="3" t="s">
        <v>28</v>
      </c>
      <c r="D32" s="9">
        <v>42167</v>
      </c>
      <c r="E32" s="9">
        <v>46005.599999999999</v>
      </c>
      <c r="F32" s="26">
        <f t="shared" si="0"/>
        <v>109.10332724642493</v>
      </c>
    </row>
    <row r="33" spans="1:6" ht="36.75" customHeight="1" x14ac:dyDescent="0.25">
      <c r="A33" s="24" t="s">
        <v>26</v>
      </c>
      <c r="B33" s="24" t="s">
        <v>29</v>
      </c>
      <c r="C33" s="3" t="s">
        <v>30</v>
      </c>
      <c r="D33" s="9">
        <v>42164.18</v>
      </c>
      <c r="E33" s="9">
        <v>41969.049999999996</v>
      </c>
      <c r="F33" s="26">
        <f t="shared" si="0"/>
        <v>99.537213815138813</v>
      </c>
    </row>
    <row r="34" spans="1:6" ht="27" customHeight="1" x14ac:dyDescent="0.25">
      <c r="A34" s="24" t="s">
        <v>26</v>
      </c>
      <c r="B34" s="24" t="s">
        <v>31</v>
      </c>
      <c r="C34" s="3" t="s">
        <v>32</v>
      </c>
      <c r="D34" s="9">
        <v>19.95</v>
      </c>
      <c r="E34" s="9">
        <v>19.950000000000003</v>
      </c>
      <c r="F34" s="26">
        <f t="shared" si="0"/>
        <v>100.00000000000003</v>
      </c>
    </row>
    <row r="35" spans="1:6" ht="36.75" customHeight="1" x14ac:dyDescent="0.25">
      <c r="A35" s="24" t="s">
        <v>26</v>
      </c>
      <c r="B35" s="24" t="s">
        <v>303</v>
      </c>
      <c r="C35" s="3" t="s">
        <v>33</v>
      </c>
      <c r="D35" s="9">
        <v>876.15</v>
      </c>
      <c r="E35" s="9">
        <v>903.3900000000001</v>
      </c>
      <c r="F35" s="26">
        <f t="shared" si="0"/>
        <v>103.10905666837871</v>
      </c>
    </row>
    <row r="36" spans="1:6" ht="51" customHeight="1" x14ac:dyDescent="0.25">
      <c r="A36" s="24" t="s">
        <v>26</v>
      </c>
      <c r="B36" s="24" t="s">
        <v>328</v>
      </c>
      <c r="C36" s="3" t="s">
        <v>329</v>
      </c>
      <c r="D36" s="9">
        <v>24456</v>
      </c>
      <c r="E36" s="9">
        <v>28690.219999999998</v>
      </c>
      <c r="F36" s="26">
        <f t="shared" si="0"/>
        <v>117.31362446843309</v>
      </c>
    </row>
    <row r="37" spans="1:6" ht="38.450000000000003" customHeight="1" x14ac:dyDescent="0.25">
      <c r="A37" s="24" t="s">
        <v>26</v>
      </c>
      <c r="B37" s="24" t="s">
        <v>326</v>
      </c>
      <c r="C37" s="18" t="s">
        <v>324</v>
      </c>
      <c r="D37" s="23">
        <v>98582</v>
      </c>
      <c r="E37" s="9">
        <v>110313.77</v>
      </c>
      <c r="F37" s="26">
        <f t="shared" si="0"/>
        <v>111.90051936458988</v>
      </c>
    </row>
    <row r="38" spans="1:6" ht="38.450000000000003" customHeight="1" x14ac:dyDescent="0.25">
      <c r="A38" s="24" t="s">
        <v>26</v>
      </c>
      <c r="B38" s="24" t="s">
        <v>327</v>
      </c>
      <c r="C38" s="18" t="s">
        <v>325</v>
      </c>
      <c r="D38" s="23">
        <v>10818</v>
      </c>
      <c r="E38" s="9">
        <v>6188.24</v>
      </c>
      <c r="F38" s="26">
        <f t="shared" si="0"/>
        <v>57.203179885376223</v>
      </c>
    </row>
    <row r="39" spans="1:6" ht="31.5" customHeight="1" x14ac:dyDescent="0.25">
      <c r="A39" s="24" t="s">
        <v>26</v>
      </c>
      <c r="B39" s="24" t="s">
        <v>340</v>
      </c>
      <c r="C39" s="18" t="s">
        <v>333</v>
      </c>
      <c r="D39" s="23">
        <v>2</v>
      </c>
      <c r="E39" s="9"/>
      <c r="F39" s="29">
        <f t="shared" si="0"/>
        <v>0</v>
      </c>
    </row>
    <row r="40" spans="1:6" ht="53.45" customHeight="1" x14ac:dyDescent="0.25">
      <c r="A40" s="24" t="s">
        <v>26</v>
      </c>
      <c r="B40" s="24" t="s">
        <v>305</v>
      </c>
      <c r="C40" s="4" t="s">
        <v>304</v>
      </c>
      <c r="D40" s="9">
        <v>9897.4</v>
      </c>
      <c r="E40" s="9">
        <v>12755.24</v>
      </c>
      <c r="F40" s="26">
        <f t="shared" si="0"/>
        <v>128.8746539495221</v>
      </c>
    </row>
    <row r="41" spans="1:6" ht="38.25" customHeight="1" x14ac:dyDescent="0.25">
      <c r="A41" s="24" t="s">
        <v>26</v>
      </c>
      <c r="B41" s="24" t="s">
        <v>307</v>
      </c>
      <c r="C41" s="3" t="s">
        <v>306</v>
      </c>
      <c r="D41" s="9"/>
      <c r="E41" s="9">
        <v>0.91</v>
      </c>
      <c r="F41" s="31" t="e">
        <f t="shared" si="0"/>
        <v>#DIV/0!</v>
      </c>
    </row>
    <row r="42" spans="1:6" ht="87" customHeight="1" x14ac:dyDescent="0.25">
      <c r="A42" s="24" t="s">
        <v>26</v>
      </c>
      <c r="B42" s="24" t="s">
        <v>34</v>
      </c>
      <c r="C42" s="19" t="s">
        <v>330</v>
      </c>
      <c r="D42" s="9">
        <v>239.2</v>
      </c>
      <c r="E42" s="9">
        <v>244.78</v>
      </c>
      <c r="F42" s="26">
        <f t="shared" si="0"/>
        <v>102.33277591973244</v>
      </c>
    </row>
    <row r="43" spans="1:6" ht="68.45" customHeight="1" x14ac:dyDescent="0.25">
      <c r="A43" s="24" t="s">
        <v>26</v>
      </c>
      <c r="B43" s="24" t="s">
        <v>35</v>
      </c>
      <c r="C43" s="4" t="s">
        <v>308</v>
      </c>
      <c r="D43" s="9">
        <v>35.26</v>
      </c>
      <c r="E43" s="9">
        <v>10.93</v>
      </c>
      <c r="F43" s="26">
        <f t="shared" si="0"/>
        <v>30.998298355076574</v>
      </c>
    </row>
    <row r="44" spans="1:6" ht="68.25" customHeight="1" x14ac:dyDescent="0.25">
      <c r="A44" s="24" t="s">
        <v>26</v>
      </c>
      <c r="B44" s="24" t="s">
        <v>36</v>
      </c>
      <c r="C44" s="4" t="s">
        <v>309</v>
      </c>
      <c r="D44" s="9">
        <v>260</v>
      </c>
      <c r="E44" s="9">
        <v>-4</v>
      </c>
      <c r="F44" s="26">
        <f t="shared" si="0"/>
        <v>-1.5384615384615385</v>
      </c>
    </row>
    <row r="45" spans="1:6" ht="53.45" customHeight="1" x14ac:dyDescent="0.25">
      <c r="A45" s="24" t="s">
        <v>26</v>
      </c>
      <c r="B45" s="24" t="s">
        <v>6</v>
      </c>
      <c r="C45" s="3" t="s">
        <v>51</v>
      </c>
      <c r="D45" s="9">
        <v>0.52</v>
      </c>
      <c r="E45" s="9">
        <v>18</v>
      </c>
      <c r="F45" s="26">
        <f t="shared" si="0"/>
        <v>3461.5384615384614</v>
      </c>
    </row>
    <row r="46" spans="1:6" ht="38.25" customHeight="1" x14ac:dyDescent="0.25">
      <c r="A46" s="24" t="s">
        <v>37</v>
      </c>
      <c r="B46" s="24"/>
      <c r="C46" s="3" t="s">
        <v>319</v>
      </c>
      <c r="D46" s="9">
        <f>SUM(D47:D53)</f>
        <v>4280</v>
      </c>
      <c r="E46" s="9">
        <f>SUM(E47:E53)</f>
        <v>5307.55</v>
      </c>
      <c r="F46" s="26">
        <f t="shared" si="0"/>
        <v>124.00817757009347</v>
      </c>
    </row>
    <row r="47" spans="1:6" ht="70.5" customHeight="1" x14ac:dyDescent="0.25">
      <c r="A47" s="24" t="s">
        <v>37</v>
      </c>
      <c r="B47" s="24" t="s">
        <v>38</v>
      </c>
      <c r="C47" s="4" t="s">
        <v>310</v>
      </c>
      <c r="D47" s="9">
        <v>495</v>
      </c>
      <c r="E47" s="9">
        <v>816.2</v>
      </c>
      <c r="F47" s="26">
        <f t="shared" si="0"/>
        <v>164.88888888888891</v>
      </c>
    </row>
    <row r="48" spans="1:6" ht="57" customHeight="1" x14ac:dyDescent="0.25">
      <c r="A48" s="24" t="s">
        <v>37</v>
      </c>
      <c r="B48" s="24" t="s">
        <v>39</v>
      </c>
      <c r="C48" s="4" t="s">
        <v>311</v>
      </c>
      <c r="D48" s="9"/>
      <c r="E48" s="9">
        <v>183.55</v>
      </c>
      <c r="F48" s="29" t="e">
        <f t="shared" si="0"/>
        <v>#DIV/0!</v>
      </c>
    </row>
    <row r="49" spans="1:6" ht="67.150000000000006" customHeight="1" x14ac:dyDescent="0.25">
      <c r="A49" s="24" t="s">
        <v>37</v>
      </c>
      <c r="B49" s="24" t="s">
        <v>40</v>
      </c>
      <c r="C49" s="4" t="s">
        <v>312</v>
      </c>
      <c r="D49" s="9">
        <v>35</v>
      </c>
      <c r="E49" s="9">
        <v>27.54</v>
      </c>
      <c r="F49" s="26">
        <f t="shared" si="0"/>
        <v>78.685714285714283</v>
      </c>
    </row>
    <row r="50" spans="1:6" ht="67.150000000000006" customHeight="1" x14ac:dyDescent="0.25">
      <c r="A50" s="24" t="s">
        <v>37</v>
      </c>
      <c r="B50" s="24" t="s">
        <v>41</v>
      </c>
      <c r="C50" s="4" t="s">
        <v>313</v>
      </c>
      <c r="D50" s="9"/>
      <c r="E50" s="9">
        <v>376.5</v>
      </c>
      <c r="F50" s="29" t="e">
        <f t="shared" si="0"/>
        <v>#DIV/0!</v>
      </c>
    </row>
    <row r="51" spans="1:6" ht="39.75" customHeight="1" x14ac:dyDescent="0.25">
      <c r="A51" s="24" t="s">
        <v>37</v>
      </c>
      <c r="B51" s="24" t="s">
        <v>42</v>
      </c>
      <c r="C51" s="3" t="s">
        <v>314</v>
      </c>
      <c r="D51" s="9"/>
      <c r="E51" s="9">
        <v>-12.59</v>
      </c>
      <c r="F51" s="29" t="e">
        <f t="shared" si="0"/>
        <v>#DIV/0!</v>
      </c>
    </row>
    <row r="52" spans="1:6" ht="76.150000000000006" customHeight="1" x14ac:dyDescent="0.25">
      <c r="A52" s="24" t="s">
        <v>37</v>
      </c>
      <c r="B52" s="24" t="s">
        <v>9</v>
      </c>
      <c r="C52" s="4" t="s">
        <v>315</v>
      </c>
      <c r="D52" s="9">
        <v>2450</v>
      </c>
      <c r="E52" s="9">
        <v>2201.3000000000002</v>
      </c>
      <c r="F52" s="26">
        <f t="shared" si="0"/>
        <v>89.848979591836738</v>
      </c>
    </row>
    <row r="53" spans="1:6" ht="52.5" customHeight="1" x14ac:dyDescent="0.25">
      <c r="A53" s="24" t="s">
        <v>37</v>
      </c>
      <c r="B53" s="24" t="s">
        <v>6</v>
      </c>
      <c r="C53" s="3" t="s">
        <v>51</v>
      </c>
      <c r="D53" s="9">
        <v>1300</v>
      </c>
      <c r="E53" s="9">
        <v>1715.05</v>
      </c>
      <c r="F53" s="26">
        <f t="shared" si="0"/>
        <v>131.92692307692306</v>
      </c>
    </row>
    <row r="54" spans="1:6" ht="39.75" customHeight="1" x14ac:dyDescent="0.25">
      <c r="A54" s="24" t="s">
        <v>43</v>
      </c>
      <c r="B54" s="24"/>
      <c r="C54" s="3" t="s">
        <v>44</v>
      </c>
      <c r="D54" s="9">
        <f>SUM(D55)</f>
        <v>80</v>
      </c>
      <c r="E54" s="9">
        <f>SUM(E55)</f>
        <v>125</v>
      </c>
      <c r="F54" s="26">
        <f t="shared" si="0"/>
        <v>156.25</v>
      </c>
    </row>
    <row r="55" spans="1:6" ht="36.75" customHeight="1" x14ac:dyDescent="0.25">
      <c r="A55" s="24" t="s">
        <v>43</v>
      </c>
      <c r="B55" s="24" t="s">
        <v>45</v>
      </c>
      <c r="C55" s="3" t="s">
        <v>316</v>
      </c>
      <c r="D55" s="9">
        <v>80</v>
      </c>
      <c r="E55" s="9">
        <v>125</v>
      </c>
      <c r="F55" s="26">
        <f t="shared" si="0"/>
        <v>156.25</v>
      </c>
    </row>
    <row r="56" spans="1:6" ht="33.75" customHeight="1" x14ac:dyDescent="0.25">
      <c r="A56" s="24" t="s">
        <v>46</v>
      </c>
      <c r="B56" s="24"/>
      <c r="C56" s="3" t="s">
        <v>320</v>
      </c>
      <c r="D56" s="9">
        <f>SUM(D57)</f>
        <v>170</v>
      </c>
      <c r="E56" s="9">
        <f>SUM(E57)</f>
        <v>190</v>
      </c>
      <c r="F56" s="26">
        <f t="shared" si="0"/>
        <v>111.76470588235294</v>
      </c>
    </row>
    <row r="57" spans="1:6" ht="76.150000000000006" customHeight="1" x14ac:dyDescent="0.25">
      <c r="A57" s="24" t="s">
        <v>46</v>
      </c>
      <c r="B57" s="24" t="s">
        <v>9</v>
      </c>
      <c r="C57" s="4" t="s">
        <v>315</v>
      </c>
      <c r="D57" s="9">
        <v>170</v>
      </c>
      <c r="E57" s="9">
        <v>190</v>
      </c>
      <c r="F57" s="26">
        <f t="shared" si="0"/>
        <v>111.76470588235294</v>
      </c>
    </row>
    <row r="58" spans="1:6" ht="37.5" customHeight="1" x14ac:dyDescent="0.25">
      <c r="A58" s="24" t="s">
        <v>47</v>
      </c>
      <c r="B58" s="24"/>
      <c r="C58" s="3" t="s">
        <v>48</v>
      </c>
      <c r="D58" s="9">
        <f>SUM(D59)</f>
        <v>420</v>
      </c>
      <c r="E58" s="9">
        <f>SUM(E59)</f>
        <v>663.8</v>
      </c>
      <c r="F58" s="26">
        <f t="shared" si="0"/>
        <v>158.04761904761904</v>
      </c>
    </row>
    <row r="59" spans="1:6" ht="71.25" customHeight="1" x14ac:dyDescent="0.25">
      <c r="A59" s="24" t="s">
        <v>47</v>
      </c>
      <c r="B59" s="24" t="s">
        <v>40</v>
      </c>
      <c r="C59" s="4" t="s">
        <v>312</v>
      </c>
      <c r="D59" s="9">
        <v>420</v>
      </c>
      <c r="E59" s="9">
        <v>663.8</v>
      </c>
      <c r="F59" s="26">
        <f t="shared" si="0"/>
        <v>158.04761904761904</v>
      </c>
    </row>
    <row r="60" spans="1:6" ht="24" customHeight="1" x14ac:dyDescent="0.25">
      <c r="A60" s="24" t="s">
        <v>336</v>
      </c>
      <c r="B60" s="24"/>
      <c r="C60" s="4" t="s">
        <v>341</v>
      </c>
      <c r="D60" s="9">
        <f>SUM(D61)</f>
        <v>50</v>
      </c>
      <c r="E60" s="28">
        <f>SUM(E61)</f>
        <v>0</v>
      </c>
      <c r="F60" s="29">
        <f t="shared" si="0"/>
        <v>0</v>
      </c>
    </row>
    <row r="61" spans="1:6" ht="54.75" customHeight="1" x14ac:dyDescent="0.25">
      <c r="A61" s="24" t="s">
        <v>336</v>
      </c>
      <c r="B61" s="24" t="s">
        <v>6</v>
      </c>
      <c r="C61" s="3" t="s">
        <v>51</v>
      </c>
      <c r="D61" s="9">
        <v>50</v>
      </c>
      <c r="E61" s="28"/>
      <c r="F61" s="29">
        <f t="shared" si="0"/>
        <v>0</v>
      </c>
    </row>
    <row r="62" spans="1:6" ht="21.75" customHeight="1" x14ac:dyDescent="0.25">
      <c r="A62" s="24" t="s">
        <v>49</v>
      </c>
      <c r="B62" s="24"/>
      <c r="C62" s="3" t="s">
        <v>321</v>
      </c>
      <c r="D62" s="9">
        <f>SUM(D63)</f>
        <v>86</v>
      </c>
      <c r="E62" s="9">
        <f>SUM(E63)</f>
        <v>77.63</v>
      </c>
      <c r="F62" s="26">
        <f t="shared" si="0"/>
        <v>90.267441860465112</v>
      </c>
    </row>
    <row r="63" spans="1:6" ht="50.45" customHeight="1" x14ac:dyDescent="0.25">
      <c r="A63" s="24" t="s">
        <v>49</v>
      </c>
      <c r="B63" s="24" t="s">
        <v>50</v>
      </c>
      <c r="C63" s="3" t="s">
        <v>51</v>
      </c>
      <c r="D63" s="9">
        <v>86</v>
      </c>
      <c r="E63" s="9">
        <v>77.63</v>
      </c>
      <c r="F63" s="26">
        <f t="shared" si="0"/>
        <v>90.267441860465112</v>
      </c>
    </row>
    <row r="64" spans="1:6" ht="36" customHeight="1" x14ac:dyDescent="0.25">
      <c r="A64" s="24" t="s">
        <v>52</v>
      </c>
      <c r="B64" s="24"/>
      <c r="C64" s="3" t="s">
        <v>53</v>
      </c>
      <c r="D64" s="9">
        <f>SUM(D65)</f>
        <v>5</v>
      </c>
      <c r="E64" s="9">
        <f>SUM(E65)</f>
        <v>6.85</v>
      </c>
      <c r="F64" s="26">
        <f t="shared" si="0"/>
        <v>137</v>
      </c>
    </row>
    <row r="65" spans="1:6" ht="47.25" x14ac:dyDescent="0.25">
      <c r="A65" s="24" t="s">
        <v>52</v>
      </c>
      <c r="B65" s="24" t="s">
        <v>50</v>
      </c>
      <c r="C65" s="3" t="s">
        <v>51</v>
      </c>
      <c r="D65" s="9">
        <v>5</v>
      </c>
      <c r="E65" s="9">
        <v>6.85</v>
      </c>
      <c r="F65" s="26">
        <f t="shared" si="0"/>
        <v>137</v>
      </c>
    </row>
    <row r="66" spans="1:6" ht="25.5" customHeight="1" x14ac:dyDescent="0.25">
      <c r="A66" s="24" t="s">
        <v>54</v>
      </c>
      <c r="B66" s="24"/>
      <c r="C66" s="3" t="s">
        <v>55</v>
      </c>
      <c r="D66" s="15">
        <f>SUM(D67:D95)</f>
        <v>71706.816489999983</v>
      </c>
      <c r="E66" s="9">
        <f>SUM(E67:E95)</f>
        <v>64454.919999999991</v>
      </c>
      <c r="F66" s="26">
        <f t="shared" si="0"/>
        <v>89.886740417472978</v>
      </c>
    </row>
    <row r="67" spans="1:6" ht="50.25" customHeight="1" x14ac:dyDescent="0.25">
      <c r="A67" s="24" t="s">
        <v>54</v>
      </c>
      <c r="B67" s="24" t="s">
        <v>56</v>
      </c>
      <c r="C67" s="3" t="s">
        <v>57</v>
      </c>
      <c r="D67" s="9"/>
      <c r="E67" s="9">
        <v>94.66</v>
      </c>
      <c r="F67" s="29" t="e">
        <f t="shared" si="0"/>
        <v>#DIV/0!</v>
      </c>
    </row>
    <row r="68" spans="1:6" ht="36.75" customHeight="1" x14ac:dyDescent="0.25">
      <c r="A68" s="24" t="s">
        <v>54</v>
      </c>
      <c r="B68" s="24" t="s">
        <v>58</v>
      </c>
      <c r="C68" s="3" t="s">
        <v>59</v>
      </c>
      <c r="D68" s="9">
        <v>2478.23</v>
      </c>
      <c r="E68" s="9">
        <v>2954.04</v>
      </c>
      <c r="F68" s="26">
        <f t="shared" si="0"/>
        <v>119.19959002998107</v>
      </c>
    </row>
    <row r="69" spans="1:6" ht="67.150000000000006" customHeight="1" x14ac:dyDescent="0.25">
      <c r="A69" s="24" t="s">
        <v>54</v>
      </c>
      <c r="B69" s="24" t="s">
        <v>60</v>
      </c>
      <c r="C69" s="3" t="s">
        <v>61</v>
      </c>
      <c r="D69" s="9"/>
      <c r="E69" s="9">
        <v>24.53</v>
      </c>
      <c r="F69" s="29" t="e">
        <f t="shared" si="0"/>
        <v>#DIV/0!</v>
      </c>
    </row>
    <row r="70" spans="1:6" ht="66.75" customHeight="1" x14ac:dyDescent="0.25">
      <c r="A70" s="24" t="s">
        <v>54</v>
      </c>
      <c r="B70" s="24" t="s">
        <v>62</v>
      </c>
      <c r="C70" s="3" t="s">
        <v>63</v>
      </c>
      <c r="D70" s="9">
        <v>1</v>
      </c>
      <c r="E70" s="9">
        <v>4.5</v>
      </c>
      <c r="F70" s="26">
        <f t="shared" si="0"/>
        <v>450</v>
      </c>
    </row>
    <row r="71" spans="1:6" ht="51" customHeight="1" x14ac:dyDescent="0.25">
      <c r="A71" s="24" t="s">
        <v>54</v>
      </c>
      <c r="B71" s="24" t="s">
        <v>50</v>
      </c>
      <c r="C71" s="3" t="s">
        <v>51</v>
      </c>
      <c r="D71" s="9">
        <v>300</v>
      </c>
      <c r="E71" s="9">
        <v>225.81</v>
      </c>
      <c r="F71" s="26">
        <f t="shared" si="0"/>
        <v>75.27000000000001</v>
      </c>
    </row>
    <row r="72" spans="1:6" ht="28.5" customHeight="1" x14ac:dyDescent="0.25">
      <c r="A72" s="24" t="s">
        <v>54</v>
      </c>
      <c r="B72" s="24" t="s">
        <v>64</v>
      </c>
      <c r="C72" s="3" t="s">
        <v>65</v>
      </c>
      <c r="D72" s="9">
        <v>129.49</v>
      </c>
      <c r="E72" s="9">
        <v>143.4</v>
      </c>
      <c r="F72" s="26">
        <f t="shared" si="0"/>
        <v>110.74214225036683</v>
      </c>
    </row>
    <row r="73" spans="1:6" ht="152.44999999999999" customHeight="1" x14ac:dyDescent="0.25">
      <c r="A73" s="24" t="s">
        <v>54</v>
      </c>
      <c r="B73" s="24" t="s">
        <v>66</v>
      </c>
      <c r="C73" s="4" t="s">
        <v>67</v>
      </c>
      <c r="D73" s="9">
        <v>2700</v>
      </c>
      <c r="E73" s="9">
        <v>2700</v>
      </c>
      <c r="F73" s="26">
        <f t="shared" si="0"/>
        <v>100</v>
      </c>
    </row>
    <row r="74" spans="1:6" ht="162.6" customHeight="1" x14ac:dyDescent="0.25">
      <c r="A74" s="24" t="s">
        <v>54</v>
      </c>
      <c r="B74" s="24" t="s">
        <v>68</v>
      </c>
      <c r="C74" s="4" t="s">
        <v>69</v>
      </c>
      <c r="D74" s="9">
        <v>529.93849</v>
      </c>
      <c r="E74" s="9">
        <v>529.94000000000005</v>
      </c>
      <c r="F74" s="26">
        <f t="shared" si="0"/>
        <v>100.00028493872941</v>
      </c>
    </row>
    <row r="75" spans="1:6" ht="143.44999999999999" customHeight="1" x14ac:dyDescent="0.25">
      <c r="A75" s="24" t="s">
        <v>54</v>
      </c>
      <c r="B75" s="24" t="s">
        <v>70</v>
      </c>
      <c r="C75" s="4" t="s">
        <v>71</v>
      </c>
      <c r="D75" s="9">
        <v>2339.4</v>
      </c>
      <c r="E75" s="9">
        <v>2339.4</v>
      </c>
      <c r="F75" s="26">
        <f t="shared" ref="F75:F138" si="1">E75/D75*100</f>
        <v>100</v>
      </c>
    </row>
    <row r="76" spans="1:6" ht="133.9" customHeight="1" x14ac:dyDescent="0.25">
      <c r="A76" s="24" t="s">
        <v>54</v>
      </c>
      <c r="B76" s="24" t="s">
        <v>72</v>
      </c>
      <c r="C76" s="4" t="s">
        <v>73</v>
      </c>
      <c r="D76" s="9">
        <v>7836.39</v>
      </c>
      <c r="E76" s="28">
        <v>0</v>
      </c>
      <c r="F76" s="29">
        <f t="shared" si="1"/>
        <v>0</v>
      </c>
    </row>
    <row r="77" spans="1:6" ht="54" customHeight="1" x14ac:dyDescent="0.25">
      <c r="A77" s="24" t="s">
        <v>54</v>
      </c>
      <c r="B77" s="24" t="s">
        <v>74</v>
      </c>
      <c r="C77" s="3" t="s">
        <v>75</v>
      </c>
      <c r="D77" s="9">
        <v>1159.5999999999999</v>
      </c>
      <c r="E77" s="9">
        <v>1159.5999999999999</v>
      </c>
      <c r="F77" s="26">
        <f t="shared" si="1"/>
        <v>100</v>
      </c>
    </row>
    <row r="78" spans="1:6" ht="103.15" customHeight="1" x14ac:dyDescent="0.25">
      <c r="A78" s="24" t="s">
        <v>54</v>
      </c>
      <c r="B78" s="24" t="s">
        <v>76</v>
      </c>
      <c r="C78" s="4" t="s">
        <v>77</v>
      </c>
      <c r="D78" s="9">
        <v>19.899999999999999</v>
      </c>
      <c r="E78" s="9">
        <v>19.899999999999999</v>
      </c>
      <c r="F78" s="26">
        <f t="shared" si="1"/>
        <v>100</v>
      </c>
    </row>
    <row r="79" spans="1:6" ht="64.900000000000006" customHeight="1" x14ac:dyDescent="0.25">
      <c r="A79" s="24" t="s">
        <v>54</v>
      </c>
      <c r="B79" s="24" t="s">
        <v>78</v>
      </c>
      <c r="C79" s="3" t="s">
        <v>79</v>
      </c>
      <c r="D79" s="9">
        <v>85.7</v>
      </c>
      <c r="E79" s="9">
        <v>85.7</v>
      </c>
      <c r="F79" s="26">
        <f t="shared" si="1"/>
        <v>100</v>
      </c>
    </row>
    <row r="80" spans="1:6" ht="64.900000000000006" customHeight="1" x14ac:dyDescent="0.25">
      <c r="A80" s="24" t="s">
        <v>54</v>
      </c>
      <c r="B80" s="24" t="s">
        <v>80</v>
      </c>
      <c r="C80" s="3" t="s">
        <v>81</v>
      </c>
      <c r="D80" s="9">
        <v>5375.2</v>
      </c>
      <c r="E80" s="9">
        <v>5375.2</v>
      </c>
      <c r="F80" s="26">
        <f t="shared" si="1"/>
        <v>100</v>
      </c>
    </row>
    <row r="81" spans="1:6" ht="66" customHeight="1" x14ac:dyDescent="0.25">
      <c r="A81" s="24" t="s">
        <v>54</v>
      </c>
      <c r="B81" s="24" t="s">
        <v>82</v>
      </c>
      <c r="C81" s="3" t="s">
        <v>83</v>
      </c>
      <c r="D81" s="9">
        <v>280.60000000000002</v>
      </c>
      <c r="E81" s="9">
        <v>280.60000000000002</v>
      </c>
      <c r="F81" s="26">
        <f t="shared" si="1"/>
        <v>100</v>
      </c>
    </row>
    <row r="82" spans="1:6" ht="69.75" customHeight="1" x14ac:dyDescent="0.25">
      <c r="A82" s="24" t="s">
        <v>54</v>
      </c>
      <c r="B82" s="24" t="s">
        <v>84</v>
      </c>
      <c r="C82" s="3" t="s">
        <v>85</v>
      </c>
      <c r="D82" s="9">
        <v>2</v>
      </c>
      <c r="E82" s="9">
        <v>2</v>
      </c>
      <c r="F82" s="26">
        <f t="shared" si="1"/>
        <v>100</v>
      </c>
    </row>
    <row r="83" spans="1:6" ht="54" customHeight="1" x14ac:dyDescent="0.25">
      <c r="A83" s="24" t="s">
        <v>54</v>
      </c>
      <c r="B83" s="24" t="s">
        <v>86</v>
      </c>
      <c r="C83" s="3" t="s">
        <v>87</v>
      </c>
      <c r="D83" s="9">
        <v>568.45000000000005</v>
      </c>
      <c r="E83" s="9">
        <v>568.45000000000005</v>
      </c>
      <c r="F83" s="26">
        <f t="shared" si="1"/>
        <v>100</v>
      </c>
    </row>
    <row r="84" spans="1:6" ht="40.5" customHeight="1" x14ac:dyDescent="0.25">
      <c r="A84" s="24" t="s">
        <v>54</v>
      </c>
      <c r="B84" s="24" t="s">
        <v>88</v>
      </c>
      <c r="C84" s="3" t="s">
        <v>89</v>
      </c>
      <c r="D84" s="9">
        <v>447.5</v>
      </c>
      <c r="E84" s="9">
        <v>447.5</v>
      </c>
      <c r="F84" s="26">
        <f t="shared" si="1"/>
        <v>100</v>
      </c>
    </row>
    <row r="85" spans="1:6" ht="105.6" customHeight="1" x14ac:dyDescent="0.25">
      <c r="A85" s="24" t="s">
        <v>54</v>
      </c>
      <c r="B85" s="24" t="s">
        <v>90</v>
      </c>
      <c r="C85" s="4" t="s">
        <v>91</v>
      </c>
      <c r="D85" s="9">
        <v>11866.9</v>
      </c>
      <c r="E85" s="9">
        <v>11860</v>
      </c>
      <c r="F85" s="26">
        <f t="shared" si="1"/>
        <v>99.941855075883339</v>
      </c>
    </row>
    <row r="86" spans="1:6" ht="66" customHeight="1" x14ac:dyDescent="0.25">
      <c r="A86" s="24" t="s">
        <v>54</v>
      </c>
      <c r="B86" s="24" t="s">
        <v>92</v>
      </c>
      <c r="C86" s="3" t="s">
        <v>93</v>
      </c>
      <c r="D86" s="9">
        <v>30984</v>
      </c>
      <c r="E86" s="9">
        <v>30984</v>
      </c>
      <c r="F86" s="26">
        <f t="shared" si="1"/>
        <v>100</v>
      </c>
    </row>
    <row r="87" spans="1:6" ht="64.900000000000006" customHeight="1" x14ac:dyDescent="0.25">
      <c r="A87" s="24" t="s">
        <v>54</v>
      </c>
      <c r="B87" s="24" t="s">
        <v>94</v>
      </c>
      <c r="C87" s="3" t="s">
        <v>95</v>
      </c>
      <c r="D87" s="9">
        <v>5787.8996500000003</v>
      </c>
      <c r="E87" s="9">
        <v>5787.9</v>
      </c>
      <c r="F87" s="26">
        <f t="shared" si="1"/>
        <v>100.00000604709862</v>
      </c>
    </row>
    <row r="88" spans="1:6" ht="64.900000000000006" customHeight="1" x14ac:dyDescent="0.25">
      <c r="A88" s="24" t="s">
        <v>54</v>
      </c>
      <c r="B88" s="24" t="s">
        <v>96</v>
      </c>
      <c r="C88" s="3" t="s">
        <v>97</v>
      </c>
      <c r="D88" s="9">
        <v>1436.1003499999999</v>
      </c>
      <c r="E88" s="9">
        <v>1436.1</v>
      </c>
      <c r="F88" s="26">
        <f t="shared" si="1"/>
        <v>99.999975628444076</v>
      </c>
    </row>
    <row r="89" spans="1:6" ht="68.25" customHeight="1" x14ac:dyDescent="0.25">
      <c r="A89" s="24" t="s">
        <v>54</v>
      </c>
      <c r="B89" s="24" t="s">
        <v>98</v>
      </c>
      <c r="C89" s="3" t="s">
        <v>99</v>
      </c>
      <c r="D89" s="9">
        <v>110.688</v>
      </c>
      <c r="E89" s="9">
        <v>110.69</v>
      </c>
      <c r="F89" s="26">
        <f t="shared" si="1"/>
        <v>100.00180688060132</v>
      </c>
    </row>
    <row r="90" spans="1:6" ht="58.5" customHeight="1" x14ac:dyDescent="0.25">
      <c r="A90" s="24" t="s">
        <v>54</v>
      </c>
      <c r="B90" s="24" t="s">
        <v>100</v>
      </c>
      <c r="C90" s="3" t="s">
        <v>101</v>
      </c>
      <c r="D90" s="9">
        <v>1169.5999999999999</v>
      </c>
      <c r="E90" s="9">
        <v>1055.82</v>
      </c>
      <c r="F90" s="26">
        <f t="shared" si="1"/>
        <v>90.271887824897405</v>
      </c>
    </row>
    <row r="91" spans="1:6" ht="195.75" customHeight="1" x14ac:dyDescent="0.25">
      <c r="A91" s="24" t="s">
        <v>54</v>
      </c>
      <c r="B91" s="24" t="s">
        <v>102</v>
      </c>
      <c r="C91" s="4" t="s">
        <v>103</v>
      </c>
      <c r="D91" s="9">
        <v>2020</v>
      </c>
      <c r="E91" s="9">
        <v>2020</v>
      </c>
      <c r="F91" s="26">
        <f t="shared" si="1"/>
        <v>100</v>
      </c>
    </row>
    <row r="92" spans="1:6" ht="36" customHeight="1" x14ac:dyDescent="0.25">
      <c r="A92" s="24" t="s">
        <v>54</v>
      </c>
      <c r="B92" s="24" t="s">
        <v>104</v>
      </c>
      <c r="C92" s="3" t="s">
        <v>105</v>
      </c>
      <c r="D92" s="9">
        <v>2304.4</v>
      </c>
      <c r="E92" s="9">
        <v>2304.4</v>
      </c>
      <c r="F92" s="26">
        <f t="shared" si="1"/>
        <v>100</v>
      </c>
    </row>
    <row r="93" spans="1:6" ht="36" customHeight="1" x14ac:dyDescent="0.25">
      <c r="A93" s="24" t="s">
        <v>54</v>
      </c>
      <c r="B93" s="24" t="s">
        <v>106</v>
      </c>
      <c r="C93" s="3" t="s">
        <v>107</v>
      </c>
      <c r="D93" s="9">
        <v>13.45</v>
      </c>
      <c r="E93" s="9">
        <v>180.4</v>
      </c>
      <c r="F93" s="26">
        <f t="shared" si="1"/>
        <v>1341.2639405204463</v>
      </c>
    </row>
    <row r="94" spans="1:6" ht="83.25" customHeight="1" x14ac:dyDescent="0.25">
      <c r="A94" s="24" t="s">
        <v>54</v>
      </c>
      <c r="B94" s="24" t="s">
        <v>108</v>
      </c>
      <c r="C94" s="3" t="s">
        <v>109</v>
      </c>
      <c r="D94" s="9">
        <v>-4519.16</v>
      </c>
      <c r="E94" s="9">
        <v>-4519.16</v>
      </c>
      <c r="F94" s="26">
        <f t="shared" si="1"/>
        <v>100</v>
      </c>
    </row>
    <row r="95" spans="1:6" ht="51" customHeight="1" x14ac:dyDescent="0.25">
      <c r="A95" s="24" t="s">
        <v>54</v>
      </c>
      <c r="B95" s="24" t="s">
        <v>110</v>
      </c>
      <c r="C95" s="3" t="s">
        <v>111</v>
      </c>
      <c r="D95" s="9">
        <v>-3720.46</v>
      </c>
      <c r="E95" s="9">
        <v>-3720.46</v>
      </c>
      <c r="F95" s="26">
        <f t="shared" si="1"/>
        <v>100</v>
      </c>
    </row>
    <row r="96" spans="1:6" ht="24.75" customHeight="1" x14ac:dyDescent="0.25">
      <c r="A96" s="24" t="s">
        <v>112</v>
      </c>
      <c r="B96" s="24"/>
      <c r="C96" s="3" t="s">
        <v>113</v>
      </c>
      <c r="D96" s="9">
        <f>SUM(D97:D100)</f>
        <v>1242553.3</v>
      </c>
      <c r="E96" s="9">
        <f>SUM(E97:E100)</f>
        <v>1242553.3</v>
      </c>
      <c r="F96" s="26">
        <f t="shared" si="1"/>
        <v>100</v>
      </c>
    </row>
    <row r="97" spans="1:6" ht="70.5" customHeight="1" x14ac:dyDescent="0.25">
      <c r="A97" s="24" t="s">
        <v>112</v>
      </c>
      <c r="B97" s="24" t="s">
        <v>114</v>
      </c>
      <c r="C97" s="3" t="s">
        <v>115</v>
      </c>
      <c r="D97" s="9">
        <v>268215.40000000002</v>
      </c>
      <c r="E97" s="9">
        <v>268215.40000000002</v>
      </c>
      <c r="F97" s="26">
        <f t="shared" si="1"/>
        <v>100</v>
      </c>
    </row>
    <row r="98" spans="1:6" ht="40.15" customHeight="1" x14ac:dyDescent="0.25">
      <c r="A98" s="24" t="s">
        <v>112</v>
      </c>
      <c r="B98" s="24" t="s">
        <v>116</v>
      </c>
      <c r="C98" s="3" t="s">
        <v>117</v>
      </c>
      <c r="D98" s="9">
        <v>130530</v>
      </c>
      <c r="E98" s="9">
        <v>130530</v>
      </c>
      <c r="F98" s="26">
        <f t="shared" si="1"/>
        <v>100</v>
      </c>
    </row>
    <row r="99" spans="1:6" ht="36.75" customHeight="1" x14ac:dyDescent="0.25">
      <c r="A99" s="24" t="s">
        <v>112</v>
      </c>
      <c r="B99" s="24" t="s">
        <v>118</v>
      </c>
      <c r="C99" s="3" t="s">
        <v>119</v>
      </c>
      <c r="D99" s="9">
        <v>73646.899999999994</v>
      </c>
      <c r="E99" s="9">
        <v>73646.899999999994</v>
      </c>
      <c r="F99" s="26">
        <f t="shared" si="1"/>
        <v>100</v>
      </c>
    </row>
    <row r="100" spans="1:6" ht="54.75" customHeight="1" x14ac:dyDescent="0.25">
      <c r="A100" s="24" t="s">
        <v>112</v>
      </c>
      <c r="B100" s="24" t="s">
        <v>120</v>
      </c>
      <c r="C100" s="3" t="s">
        <v>121</v>
      </c>
      <c r="D100" s="9">
        <v>770161</v>
      </c>
      <c r="E100" s="9">
        <v>770161</v>
      </c>
      <c r="F100" s="26">
        <f t="shared" si="1"/>
        <v>100</v>
      </c>
    </row>
    <row r="101" spans="1:6" ht="26.25" customHeight="1" x14ac:dyDescent="0.25">
      <c r="A101" s="24" t="s">
        <v>122</v>
      </c>
      <c r="B101" s="24"/>
      <c r="C101" s="3" t="s">
        <v>123</v>
      </c>
      <c r="D101" s="9">
        <f>SUM(D102:D127)</f>
        <v>299329.679</v>
      </c>
      <c r="E101" s="9">
        <f>SUM(E102:E127)</f>
        <v>299332.18</v>
      </c>
      <c r="F101" s="26">
        <f t="shared" si="1"/>
        <v>100.0008355335857</v>
      </c>
    </row>
    <row r="102" spans="1:6" ht="39" customHeight="1" x14ac:dyDescent="0.25">
      <c r="A102" s="24" t="s">
        <v>122</v>
      </c>
      <c r="B102" s="24" t="s">
        <v>58</v>
      </c>
      <c r="C102" s="3" t="s">
        <v>59</v>
      </c>
      <c r="D102" s="9"/>
      <c r="E102" s="9">
        <v>14.7</v>
      </c>
      <c r="F102" s="29" t="e">
        <f t="shared" si="1"/>
        <v>#DIV/0!</v>
      </c>
    </row>
    <row r="103" spans="1:6" ht="51" customHeight="1" x14ac:dyDescent="0.25">
      <c r="A103" s="24" t="s">
        <v>122</v>
      </c>
      <c r="B103" s="24" t="s">
        <v>50</v>
      </c>
      <c r="C103" s="3" t="s">
        <v>51</v>
      </c>
      <c r="D103" s="9"/>
      <c r="E103" s="9">
        <v>2.5</v>
      </c>
      <c r="F103" s="29" t="e">
        <f t="shared" si="1"/>
        <v>#DIV/0!</v>
      </c>
    </row>
    <row r="104" spans="1:6" ht="36.75" customHeight="1" x14ac:dyDescent="0.25">
      <c r="A104" s="24" t="s">
        <v>122</v>
      </c>
      <c r="B104" s="24" t="s">
        <v>124</v>
      </c>
      <c r="C104" s="3" t="s">
        <v>125</v>
      </c>
      <c r="D104" s="9"/>
      <c r="E104" s="9">
        <v>-14.7</v>
      </c>
      <c r="F104" s="29" t="e">
        <f t="shared" si="1"/>
        <v>#DIV/0!</v>
      </c>
    </row>
    <row r="105" spans="1:6" ht="69.75" customHeight="1" x14ac:dyDescent="0.25">
      <c r="A105" s="24" t="s">
        <v>122</v>
      </c>
      <c r="B105" s="24" t="s">
        <v>126</v>
      </c>
      <c r="C105" s="3" t="s">
        <v>127</v>
      </c>
      <c r="D105" s="9">
        <v>11607.227999999999</v>
      </c>
      <c r="E105" s="9">
        <v>11607.23</v>
      </c>
      <c r="F105" s="26">
        <f t="shared" si="1"/>
        <v>100.00001723064284</v>
      </c>
    </row>
    <row r="106" spans="1:6" ht="66.75" customHeight="1" x14ac:dyDescent="0.25">
      <c r="A106" s="24" t="s">
        <v>122</v>
      </c>
      <c r="B106" s="24" t="s">
        <v>128</v>
      </c>
      <c r="C106" s="3" t="s">
        <v>129</v>
      </c>
      <c r="D106" s="9">
        <v>1660</v>
      </c>
      <c r="E106" s="9">
        <v>1660</v>
      </c>
      <c r="F106" s="26">
        <f t="shared" si="1"/>
        <v>100</v>
      </c>
    </row>
    <row r="107" spans="1:6" ht="66.75" customHeight="1" x14ac:dyDescent="0.25">
      <c r="A107" s="24" t="s">
        <v>122</v>
      </c>
      <c r="B107" s="24" t="s">
        <v>130</v>
      </c>
      <c r="C107" s="3" t="s">
        <v>131</v>
      </c>
      <c r="D107" s="9">
        <v>340</v>
      </c>
      <c r="E107" s="9">
        <v>340</v>
      </c>
      <c r="F107" s="26">
        <f t="shared" si="1"/>
        <v>100</v>
      </c>
    </row>
    <row r="108" spans="1:6" ht="96" customHeight="1" x14ac:dyDescent="0.25">
      <c r="A108" s="24" t="s">
        <v>122</v>
      </c>
      <c r="B108" s="24" t="s">
        <v>132</v>
      </c>
      <c r="C108" s="4" t="s">
        <v>133</v>
      </c>
      <c r="D108" s="9">
        <v>3000</v>
      </c>
      <c r="E108" s="9">
        <v>3000</v>
      </c>
      <c r="F108" s="26">
        <f t="shared" si="1"/>
        <v>100</v>
      </c>
    </row>
    <row r="109" spans="1:6" ht="100.5" customHeight="1" x14ac:dyDescent="0.25">
      <c r="A109" s="24" t="s">
        <v>122</v>
      </c>
      <c r="B109" s="24" t="s">
        <v>134</v>
      </c>
      <c r="C109" s="4" t="s">
        <v>135</v>
      </c>
      <c r="D109" s="9">
        <v>1122</v>
      </c>
      <c r="E109" s="9">
        <v>1122</v>
      </c>
      <c r="F109" s="26">
        <f t="shared" si="1"/>
        <v>100</v>
      </c>
    </row>
    <row r="110" spans="1:6" ht="54.75" customHeight="1" x14ac:dyDescent="0.25">
      <c r="A110" s="24" t="s">
        <v>122</v>
      </c>
      <c r="B110" s="24" t="s">
        <v>136</v>
      </c>
      <c r="C110" s="3" t="s">
        <v>137</v>
      </c>
      <c r="D110" s="9">
        <v>1000</v>
      </c>
      <c r="E110" s="9">
        <v>1000</v>
      </c>
      <c r="F110" s="26">
        <f t="shared" si="1"/>
        <v>100</v>
      </c>
    </row>
    <row r="111" spans="1:6" ht="84.75" customHeight="1" x14ac:dyDescent="0.25">
      <c r="A111" s="24" t="s">
        <v>122</v>
      </c>
      <c r="B111" s="24" t="s">
        <v>138</v>
      </c>
      <c r="C111" s="3" t="s">
        <v>331</v>
      </c>
      <c r="D111" s="9">
        <v>1.1479999999999999</v>
      </c>
      <c r="E111" s="9">
        <v>1.1499999999999999</v>
      </c>
      <c r="F111" s="26">
        <f t="shared" si="1"/>
        <v>100.17421602787458</v>
      </c>
    </row>
    <row r="112" spans="1:6" ht="75" customHeight="1" x14ac:dyDescent="0.25">
      <c r="A112" s="24" t="s">
        <v>122</v>
      </c>
      <c r="B112" s="24" t="s">
        <v>139</v>
      </c>
      <c r="C112" s="3" t="s">
        <v>140</v>
      </c>
      <c r="D112" s="9">
        <v>0.52200000000000002</v>
      </c>
      <c r="E112" s="9">
        <v>0.52</v>
      </c>
      <c r="F112" s="26">
        <f t="shared" si="1"/>
        <v>99.616858237547888</v>
      </c>
    </row>
    <row r="113" spans="1:6" ht="26.45" customHeight="1" x14ac:dyDescent="0.25">
      <c r="A113" s="24" t="s">
        <v>122</v>
      </c>
      <c r="B113" s="24" t="s">
        <v>141</v>
      </c>
      <c r="C113" s="3" t="s">
        <v>142</v>
      </c>
      <c r="D113" s="9">
        <v>9507.7999999999993</v>
      </c>
      <c r="E113" s="9">
        <v>9507.7999999999993</v>
      </c>
      <c r="F113" s="26">
        <f t="shared" si="1"/>
        <v>100</v>
      </c>
    </row>
    <row r="114" spans="1:6" ht="120.75" customHeight="1" x14ac:dyDescent="0.25">
      <c r="A114" s="24" t="s">
        <v>122</v>
      </c>
      <c r="B114" s="24" t="s">
        <v>143</v>
      </c>
      <c r="C114" s="4" t="s">
        <v>144</v>
      </c>
      <c r="D114" s="9">
        <v>54958.5</v>
      </c>
      <c r="E114" s="9">
        <v>54958.5</v>
      </c>
      <c r="F114" s="26">
        <f t="shared" si="1"/>
        <v>100</v>
      </c>
    </row>
    <row r="115" spans="1:6" ht="117" customHeight="1" x14ac:dyDescent="0.25">
      <c r="A115" s="24" t="s">
        <v>122</v>
      </c>
      <c r="B115" s="24" t="s">
        <v>145</v>
      </c>
      <c r="C115" s="4" t="s">
        <v>146</v>
      </c>
      <c r="D115" s="9">
        <v>32984.699999999997</v>
      </c>
      <c r="E115" s="9">
        <v>32984.699999999997</v>
      </c>
      <c r="F115" s="26">
        <f t="shared" si="1"/>
        <v>100</v>
      </c>
    </row>
    <row r="116" spans="1:6" ht="69.75" customHeight="1" x14ac:dyDescent="0.25">
      <c r="A116" s="24" t="s">
        <v>122</v>
      </c>
      <c r="B116" s="24" t="s">
        <v>147</v>
      </c>
      <c r="C116" s="3" t="s">
        <v>148</v>
      </c>
      <c r="D116" s="9">
        <v>7572.9</v>
      </c>
      <c r="E116" s="9">
        <v>7572.9</v>
      </c>
      <c r="F116" s="26">
        <f t="shared" si="1"/>
        <v>100</v>
      </c>
    </row>
    <row r="117" spans="1:6" ht="131.44999999999999" customHeight="1" x14ac:dyDescent="0.25">
      <c r="A117" s="24" t="s">
        <v>122</v>
      </c>
      <c r="B117" s="24" t="s">
        <v>149</v>
      </c>
      <c r="C117" s="4" t="s">
        <v>150</v>
      </c>
      <c r="D117" s="9">
        <v>8844</v>
      </c>
      <c r="E117" s="9">
        <v>8844</v>
      </c>
      <c r="F117" s="26">
        <f t="shared" si="1"/>
        <v>100</v>
      </c>
    </row>
    <row r="118" spans="1:6" ht="79.900000000000006" customHeight="1" x14ac:dyDescent="0.25">
      <c r="A118" s="24" t="s">
        <v>122</v>
      </c>
      <c r="B118" s="24" t="s">
        <v>151</v>
      </c>
      <c r="C118" s="3" t="s">
        <v>152</v>
      </c>
      <c r="D118" s="9">
        <v>156922.6</v>
      </c>
      <c r="E118" s="9">
        <v>156922.6</v>
      </c>
      <c r="F118" s="26">
        <f t="shared" si="1"/>
        <v>100</v>
      </c>
    </row>
    <row r="119" spans="1:6" ht="37.5" customHeight="1" x14ac:dyDescent="0.25">
      <c r="A119" s="24" t="s">
        <v>122</v>
      </c>
      <c r="B119" s="24" t="s">
        <v>153</v>
      </c>
      <c r="C119" s="3" t="s">
        <v>154</v>
      </c>
      <c r="D119" s="9">
        <v>2771.3</v>
      </c>
      <c r="E119" s="9">
        <v>2771.3</v>
      </c>
      <c r="F119" s="26">
        <f t="shared" si="1"/>
        <v>100</v>
      </c>
    </row>
    <row r="120" spans="1:6" ht="71.25" customHeight="1" x14ac:dyDescent="0.25">
      <c r="A120" s="24" t="s">
        <v>122</v>
      </c>
      <c r="B120" s="24" t="s">
        <v>155</v>
      </c>
      <c r="C120" s="3" t="s">
        <v>156</v>
      </c>
      <c r="D120" s="9">
        <v>164.5</v>
      </c>
      <c r="E120" s="9">
        <v>164.5</v>
      </c>
      <c r="F120" s="26">
        <f t="shared" si="1"/>
        <v>100</v>
      </c>
    </row>
    <row r="121" spans="1:6" ht="37.15" customHeight="1" x14ac:dyDescent="0.25">
      <c r="A121" s="24" t="s">
        <v>122</v>
      </c>
      <c r="B121" s="24" t="s">
        <v>157</v>
      </c>
      <c r="C121" s="3" t="s">
        <v>158</v>
      </c>
      <c r="D121" s="9">
        <v>5888.1</v>
      </c>
      <c r="E121" s="9">
        <v>5888.1</v>
      </c>
      <c r="F121" s="26">
        <f t="shared" si="1"/>
        <v>100</v>
      </c>
    </row>
    <row r="122" spans="1:6" ht="36" customHeight="1" x14ac:dyDescent="0.25">
      <c r="A122" s="24" t="s">
        <v>122</v>
      </c>
      <c r="B122" s="24" t="s">
        <v>159</v>
      </c>
      <c r="C122" s="3" t="s">
        <v>160</v>
      </c>
      <c r="D122" s="9">
        <v>2361.1</v>
      </c>
      <c r="E122" s="9">
        <v>2361.1</v>
      </c>
      <c r="F122" s="26">
        <f t="shared" si="1"/>
        <v>100</v>
      </c>
    </row>
    <row r="123" spans="1:6" ht="55.5" customHeight="1" x14ac:dyDescent="0.25">
      <c r="A123" s="24" t="s">
        <v>122</v>
      </c>
      <c r="B123" s="24" t="s">
        <v>161</v>
      </c>
      <c r="C123" s="3" t="s">
        <v>162</v>
      </c>
      <c r="D123" s="9">
        <v>253</v>
      </c>
      <c r="E123" s="9">
        <v>253</v>
      </c>
      <c r="F123" s="26">
        <f t="shared" si="1"/>
        <v>100</v>
      </c>
    </row>
    <row r="124" spans="1:6" ht="64.900000000000006" customHeight="1" x14ac:dyDescent="0.25">
      <c r="A124" s="24" t="s">
        <v>122</v>
      </c>
      <c r="B124" s="24" t="s">
        <v>163</v>
      </c>
      <c r="C124" s="3" t="s">
        <v>164</v>
      </c>
      <c r="D124" s="9">
        <v>71</v>
      </c>
      <c r="E124" s="9">
        <v>71</v>
      </c>
      <c r="F124" s="26">
        <f t="shared" si="1"/>
        <v>100</v>
      </c>
    </row>
    <row r="125" spans="1:6" ht="35.450000000000003" customHeight="1" x14ac:dyDescent="0.25">
      <c r="A125" s="24" t="s">
        <v>122</v>
      </c>
      <c r="B125" s="24" t="s">
        <v>165</v>
      </c>
      <c r="C125" s="3" t="s">
        <v>166</v>
      </c>
      <c r="D125" s="9">
        <v>2106.7710000000002</v>
      </c>
      <c r="E125" s="9">
        <v>2106.77</v>
      </c>
      <c r="F125" s="26">
        <f t="shared" si="1"/>
        <v>99.999952533996321</v>
      </c>
    </row>
    <row r="126" spans="1:6" ht="67.5" customHeight="1" x14ac:dyDescent="0.25">
      <c r="A126" s="24" t="s">
        <v>122</v>
      </c>
      <c r="B126" s="24" t="s">
        <v>167</v>
      </c>
      <c r="C126" s="3" t="s">
        <v>168</v>
      </c>
      <c r="D126" s="9">
        <v>-3.06</v>
      </c>
      <c r="E126" s="9">
        <v>-3.06</v>
      </c>
      <c r="F126" s="26">
        <f t="shared" si="1"/>
        <v>100</v>
      </c>
    </row>
    <row r="127" spans="1:6" ht="53.25" customHeight="1" x14ac:dyDescent="0.25">
      <c r="A127" s="24" t="s">
        <v>122</v>
      </c>
      <c r="B127" s="24" t="s">
        <v>110</v>
      </c>
      <c r="C127" s="3" t="s">
        <v>111</v>
      </c>
      <c r="D127" s="9">
        <v>-3804.43</v>
      </c>
      <c r="E127" s="9">
        <v>-3804.43</v>
      </c>
      <c r="F127" s="26">
        <f t="shared" si="1"/>
        <v>100</v>
      </c>
    </row>
    <row r="128" spans="1:6" ht="39" customHeight="1" x14ac:dyDescent="0.25">
      <c r="A128" s="24" t="s">
        <v>169</v>
      </c>
      <c r="B128" s="24"/>
      <c r="C128" s="3" t="s">
        <v>170</v>
      </c>
      <c r="D128" s="9">
        <f>SUM(D129)</f>
        <v>-295.29000000000002</v>
      </c>
      <c r="E128" s="9">
        <f>SUM(E129)</f>
        <v>-295.29000000000002</v>
      </c>
      <c r="F128" s="26">
        <f t="shared" si="1"/>
        <v>100</v>
      </c>
    </row>
    <row r="129" spans="1:6" ht="54" customHeight="1" x14ac:dyDescent="0.25">
      <c r="A129" s="24" t="s">
        <v>169</v>
      </c>
      <c r="B129" s="24" t="s">
        <v>110</v>
      </c>
      <c r="C129" s="3" t="s">
        <v>111</v>
      </c>
      <c r="D129" s="9">
        <v>-295.29000000000002</v>
      </c>
      <c r="E129" s="9">
        <v>-295.29000000000002</v>
      </c>
      <c r="F129" s="26">
        <f t="shared" si="1"/>
        <v>100</v>
      </c>
    </row>
    <row r="130" spans="1:6" ht="24.75" customHeight="1" x14ac:dyDescent="0.25">
      <c r="A130" s="24" t="s">
        <v>171</v>
      </c>
      <c r="B130" s="24"/>
      <c r="C130" s="3" t="s">
        <v>172</v>
      </c>
      <c r="D130" s="15">
        <f>SUM(D131:D154)</f>
        <v>1390585.183</v>
      </c>
      <c r="E130" s="15">
        <f>SUM(E131:E154)</f>
        <v>1390803.83</v>
      </c>
      <c r="F130" s="26">
        <f t="shared" si="1"/>
        <v>100.01572338053599</v>
      </c>
    </row>
    <row r="131" spans="1:6" ht="54" customHeight="1" x14ac:dyDescent="0.25">
      <c r="A131" s="24" t="s">
        <v>171</v>
      </c>
      <c r="B131" s="24" t="s">
        <v>173</v>
      </c>
      <c r="C131" s="3" t="s">
        <v>174</v>
      </c>
      <c r="D131" s="9">
        <v>2850.85</v>
      </c>
      <c r="E131" s="9">
        <v>2870.51</v>
      </c>
      <c r="F131" s="26">
        <f t="shared" si="1"/>
        <v>100.68961888559554</v>
      </c>
    </row>
    <row r="132" spans="1:6" ht="37.5" customHeight="1" x14ac:dyDescent="0.25">
      <c r="A132" s="24" t="s">
        <v>171</v>
      </c>
      <c r="B132" s="24" t="s">
        <v>58</v>
      </c>
      <c r="C132" s="3" t="s">
        <v>59</v>
      </c>
      <c r="D132" s="9"/>
      <c r="E132" s="9">
        <v>1256.04</v>
      </c>
      <c r="F132" s="29" t="e">
        <f t="shared" si="1"/>
        <v>#DIV/0!</v>
      </c>
    </row>
    <row r="133" spans="1:6" ht="191.45" customHeight="1" x14ac:dyDescent="0.25">
      <c r="A133" s="24" t="s">
        <v>171</v>
      </c>
      <c r="B133" s="24" t="s">
        <v>175</v>
      </c>
      <c r="C133" s="4" t="s">
        <v>176</v>
      </c>
      <c r="D133" s="9">
        <v>10730.3</v>
      </c>
      <c r="E133" s="9">
        <v>10730.3</v>
      </c>
      <c r="F133" s="26">
        <f t="shared" si="1"/>
        <v>100</v>
      </c>
    </row>
    <row r="134" spans="1:6" ht="35.450000000000003" customHeight="1" x14ac:dyDescent="0.25">
      <c r="A134" s="24" t="s">
        <v>171</v>
      </c>
      <c r="B134" s="24" t="s">
        <v>157</v>
      </c>
      <c r="C134" s="3" t="s">
        <v>158</v>
      </c>
      <c r="D134" s="9">
        <v>766.3</v>
      </c>
      <c r="E134" s="9">
        <v>766.3</v>
      </c>
      <c r="F134" s="26">
        <f t="shared" si="1"/>
        <v>100</v>
      </c>
    </row>
    <row r="135" spans="1:6" ht="51.75" customHeight="1" x14ac:dyDescent="0.25">
      <c r="A135" s="24" t="s">
        <v>171</v>
      </c>
      <c r="B135" s="24" t="s">
        <v>177</v>
      </c>
      <c r="C135" s="3" t="s">
        <v>178</v>
      </c>
      <c r="D135" s="9">
        <v>1853.962</v>
      </c>
      <c r="E135" s="9">
        <v>1853.96</v>
      </c>
      <c r="F135" s="26">
        <f t="shared" si="1"/>
        <v>99.999892122923768</v>
      </c>
    </row>
    <row r="136" spans="1:6" ht="87.6" customHeight="1" x14ac:dyDescent="0.25">
      <c r="A136" s="24" t="s">
        <v>171</v>
      </c>
      <c r="B136" s="24" t="s">
        <v>179</v>
      </c>
      <c r="C136" s="4" t="s">
        <v>180</v>
      </c>
      <c r="D136" s="9">
        <v>9443.4</v>
      </c>
      <c r="E136" s="9">
        <v>9443.4</v>
      </c>
      <c r="F136" s="26">
        <f t="shared" si="1"/>
        <v>100</v>
      </c>
    </row>
    <row r="137" spans="1:6" ht="117.75" customHeight="1" x14ac:dyDescent="0.25">
      <c r="A137" s="24" t="s">
        <v>171</v>
      </c>
      <c r="B137" s="24" t="s">
        <v>181</v>
      </c>
      <c r="C137" s="4" t="s">
        <v>182</v>
      </c>
      <c r="D137" s="9">
        <v>411.6</v>
      </c>
      <c r="E137" s="9">
        <v>411.6</v>
      </c>
      <c r="F137" s="26">
        <f t="shared" si="1"/>
        <v>100</v>
      </c>
    </row>
    <row r="138" spans="1:6" ht="112.15" customHeight="1" x14ac:dyDescent="0.25">
      <c r="A138" s="24" t="s">
        <v>171</v>
      </c>
      <c r="B138" s="24" t="s">
        <v>183</v>
      </c>
      <c r="C138" s="4" t="s">
        <v>184</v>
      </c>
      <c r="D138" s="9">
        <v>649510.6</v>
      </c>
      <c r="E138" s="9">
        <v>649510.6</v>
      </c>
      <c r="F138" s="26">
        <f t="shared" si="1"/>
        <v>100</v>
      </c>
    </row>
    <row r="139" spans="1:6" ht="66" customHeight="1" x14ac:dyDescent="0.25">
      <c r="A139" s="24" t="s">
        <v>171</v>
      </c>
      <c r="B139" s="24" t="s">
        <v>185</v>
      </c>
      <c r="C139" s="3" t="s">
        <v>186</v>
      </c>
      <c r="D139" s="9">
        <v>526420.80000000005</v>
      </c>
      <c r="E139" s="9">
        <v>526420.80000000005</v>
      </c>
      <c r="F139" s="26">
        <f t="shared" ref="F139:F202" si="2">E139/D139*100</f>
        <v>100</v>
      </c>
    </row>
    <row r="140" spans="1:6" ht="69.75" customHeight="1" x14ac:dyDescent="0.25">
      <c r="A140" s="24" t="s">
        <v>171</v>
      </c>
      <c r="B140" s="24" t="s">
        <v>163</v>
      </c>
      <c r="C140" s="3" t="s">
        <v>164</v>
      </c>
      <c r="D140" s="9">
        <v>750</v>
      </c>
      <c r="E140" s="9">
        <v>750</v>
      </c>
      <c r="F140" s="26">
        <f t="shared" si="2"/>
        <v>100</v>
      </c>
    </row>
    <row r="141" spans="1:6" ht="168" customHeight="1" x14ac:dyDescent="0.25">
      <c r="A141" s="24" t="s">
        <v>171</v>
      </c>
      <c r="B141" s="24" t="s">
        <v>187</v>
      </c>
      <c r="C141" s="4" t="s">
        <v>188</v>
      </c>
      <c r="D141" s="9">
        <v>1048.864</v>
      </c>
      <c r="E141" s="9">
        <v>1048.8599999999999</v>
      </c>
      <c r="F141" s="26">
        <f t="shared" si="2"/>
        <v>99.99961863501845</v>
      </c>
    </row>
    <row r="142" spans="1:6" ht="162" customHeight="1" x14ac:dyDescent="0.25">
      <c r="A142" s="24" t="s">
        <v>171</v>
      </c>
      <c r="B142" s="24" t="s">
        <v>189</v>
      </c>
      <c r="C142" s="4" t="s">
        <v>190</v>
      </c>
      <c r="D142" s="9">
        <v>782.2</v>
      </c>
      <c r="E142" s="9">
        <v>782.2</v>
      </c>
      <c r="F142" s="26">
        <f t="shared" si="2"/>
        <v>100</v>
      </c>
    </row>
    <row r="143" spans="1:6" ht="190.9" customHeight="1" x14ac:dyDescent="0.25">
      <c r="A143" s="24" t="s">
        <v>171</v>
      </c>
      <c r="B143" s="24" t="s">
        <v>191</v>
      </c>
      <c r="C143" s="4" t="s">
        <v>192</v>
      </c>
      <c r="D143" s="9">
        <v>25478.400000000001</v>
      </c>
      <c r="E143" s="9">
        <v>25478.400000000001</v>
      </c>
      <c r="F143" s="26">
        <f t="shared" si="2"/>
        <v>100</v>
      </c>
    </row>
    <row r="144" spans="1:6" ht="35.450000000000003" customHeight="1" x14ac:dyDescent="0.25">
      <c r="A144" s="24" t="s">
        <v>171</v>
      </c>
      <c r="B144" s="24" t="s">
        <v>165</v>
      </c>
      <c r="C144" s="3" t="s">
        <v>166</v>
      </c>
      <c r="D144" s="9">
        <v>1496.837</v>
      </c>
      <c r="E144" s="9">
        <v>1496.84</v>
      </c>
      <c r="F144" s="26">
        <f t="shared" si="2"/>
        <v>100.0002004226245</v>
      </c>
    </row>
    <row r="145" spans="1:6" ht="84.75" customHeight="1" x14ac:dyDescent="0.25">
      <c r="A145" s="24" t="s">
        <v>171</v>
      </c>
      <c r="B145" s="24" t="s">
        <v>193</v>
      </c>
      <c r="C145" s="3" t="s">
        <v>194</v>
      </c>
      <c r="D145" s="9">
        <v>2906.3</v>
      </c>
      <c r="E145" s="9">
        <v>2906.3</v>
      </c>
      <c r="F145" s="26">
        <f t="shared" si="2"/>
        <v>100</v>
      </c>
    </row>
    <row r="146" spans="1:6" ht="56.45" customHeight="1" x14ac:dyDescent="0.25">
      <c r="A146" s="24" t="s">
        <v>171</v>
      </c>
      <c r="B146" s="24" t="s">
        <v>195</v>
      </c>
      <c r="C146" s="3" t="s">
        <v>196</v>
      </c>
      <c r="D146" s="9">
        <v>1266</v>
      </c>
      <c r="E146" s="9">
        <v>1266</v>
      </c>
      <c r="F146" s="26">
        <f t="shared" si="2"/>
        <v>100</v>
      </c>
    </row>
    <row r="147" spans="1:6" ht="40.5" customHeight="1" x14ac:dyDescent="0.25">
      <c r="A147" s="24" t="s">
        <v>171</v>
      </c>
      <c r="B147" s="24" t="s">
        <v>197</v>
      </c>
      <c r="C147" s="3" t="s">
        <v>198</v>
      </c>
      <c r="D147" s="9">
        <v>616.79999999999995</v>
      </c>
      <c r="E147" s="9">
        <v>616.79999999999995</v>
      </c>
      <c r="F147" s="26">
        <f t="shared" si="2"/>
        <v>100</v>
      </c>
    </row>
    <row r="148" spans="1:6" ht="81.599999999999994" customHeight="1" x14ac:dyDescent="0.25">
      <c r="A148" s="24" t="s">
        <v>171</v>
      </c>
      <c r="B148" s="24" t="s">
        <v>199</v>
      </c>
      <c r="C148" s="4" t="s">
        <v>200</v>
      </c>
      <c r="D148" s="9">
        <v>109210.8</v>
      </c>
      <c r="E148" s="9">
        <v>109210.8</v>
      </c>
      <c r="F148" s="26">
        <f t="shared" si="2"/>
        <v>100</v>
      </c>
    </row>
    <row r="149" spans="1:6" ht="81.599999999999994" customHeight="1" x14ac:dyDescent="0.25">
      <c r="A149" s="24" t="s">
        <v>171</v>
      </c>
      <c r="B149" s="24" t="s">
        <v>201</v>
      </c>
      <c r="C149" s="3" t="s">
        <v>202</v>
      </c>
      <c r="D149" s="9">
        <v>43692.2</v>
      </c>
      <c r="E149" s="9">
        <v>43692.2</v>
      </c>
      <c r="F149" s="26">
        <f t="shared" si="2"/>
        <v>100</v>
      </c>
    </row>
    <row r="150" spans="1:6" ht="55.9" customHeight="1" x14ac:dyDescent="0.25">
      <c r="A150" s="24" t="s">
        <v>171</v>
      </c>
      <c r="B150" s="24" t="s">
        <v>203</v>
      </c>
      <c r="C150" s="3" t="s">
        <v>204</v>
      </c>
      <c r="D150" s="9">
        <v>2657</v>
      </c>
      <c r="E150" s="9">
        <v>2657</v>
      </c>
      <c r="F150" s="26">
        <f t="shared" si="2"/>
        <v>100</v>
      </c>
    </row>
    <row r="151" spans="1:6" ht="34.9" customHeight="1" x14ac:dyDescent="0.25">
      <c r="A151" s="24" t="s">
        <v>171</v>
      </c>
      <c r="B151" s="24" t="s">
        <v>205</v>
      </c>
      <c r="C151" s="3" t="s">
        <v>206</v>
      </c>
      <c r="D151" s="9">
        <v>795.97</v>
      </c>
      <c r="E151" s="9">
        <v>994.96</v>
      </c>
      <c r="F151" s="26">
        <f t="shared" si="2"/>
        <v>124.99968591781096</v>
      </c>
    </row>
    <row r="152" spans="1:6" ht="34.9" customHeight="1" x14ac:dyDescent="0.25">
      <c r="A152" s="24" t="s">
        <v>171</v>
      </c>
      <c r="B152" s="24" t="s">
        <v>207</v>
      </c>
      <c r="C152" s="3" t="s">
        <v>208</v>
      </c>
      <c r="D152" s="9">
        <v>60.68</v>
      </c>
      <c r="E152" s="9">
        <v>60.68</v>
      </c>
      <c r="F152" s="26">
        <f t="shared" si="2"/>
        <v>100</v>
      </c>
    </row>
    <row r="153" spans="1:6" ht="34.9" customHeight="1" x14ac:dyDescent="0.25">
      <c r="A153" s="24" t="s">
        <v>171</v>
      </c>
      <c r="B153" s="24" t="s">
        <v>209</v>
      </c>
      <c r="C153" s="3" t="s">
        <v>210</v>
      </c>
      <c r="D153" s="9">
        <v>2972.97</v>
      </c>
      <c r="E153" s="9">
        <v>1716.93</v>
      </c>
      <c r="F153" s="26">
        <f t="shared" si="2"/>
        <v>57.751339569521399</v>
      </c>
    </row>
    <row r="154" spans="1:6" ht="53.25" customHeight="1" x14ac:dyDescent="0.25">
      <c r="A154" s="24" t="s">
        <v>171</v>
      </c>
      <c r="B154" s="24" t="s">
        <v>110</v>
      </c>
      <c r="C154" s="3" t="s">
        <v>111</v>
      </c>
      <c r="D154" s="9">
        <v>-5137.6499999999996</v>
      </c>
      <c r="E154" s="9">
        <v>-5137.6499999999996</v>
      </c>
      <c r="F154" s="26">
        <f t="shared" si="2"/>
        <v>100</v>
      </c>
    </row>
    <row r="155" spans="1:6" ht="39" customHeight="1" x14ac:dyDescent="0.25">
      <c r="A155" s="24" t="s">
        <v>211</v>
      </c>
      <c r="B155" s="24"/>
      <c r="C155" s="3" t="s">
        <v>212</v>
      </c>
      <c r="D155" s="9">
        <f>SUM(D156:D174)</f>
        <v>167962.45</v>
      </c>
      <c r="E155" s="9">
        <f>SUM(E156:E174)</f>
        <v>176472.88000000003</v>
      </c>
      <c r="F155" s="26">
        <f t="shared" si="2"/>
        <v>105.06686464742567</v>
      </c>
    </row>
    <row r="156" spans="1:6" ht="36" customHeight="1" x14ac:dyDescent="0.25">
      <c r="A156" s="24" t="s">
        <v>211</v>
      </c>
      <c r="B156" s="24" t="s">
        <v>213</v>
      </c>
      <c r="C156" s="3" t="s">
        <v>214</v>
      </c>
      <c r="D156" s="9">
        <v>104</v>
      </c>
      <c r="E156" s="9">
        <v>30</v>
      </c>
      <c r="F156" s="26">
        <f t="shared" si="2"/>
        <v>28.846153846153843</v>
      </c>
    </row>
    <row r="157" spans="1:6" ht="54.6" customHeight="1" x14ac:dyDescent="0.25">
      <c r="A157" s="24" t="s">
        <v>211</v>
      </c>
      <c r="B157" s="24" t="s">
        <v>215</v>
      </c>
      <c r="C157" s="3" t="s">
        <v>216</v>
      </c>
      <c r="D157" s="9">
        <v>10.199999999999999</v>
      </c>
      <c r="E157" s="9">
        <v>17.11</v>
      </c>
      <c r="F157" s="26">
        <f t="shared" si="2"/>
        <v>167.74509803921569</v>
      </c>
    </row>
    <row r="158" spans="1:6" ht="86.25" customHeight="1" x14ac:dyDescent="0.25">
      <c r="A158" s="24" t="s">
        <v>211</v>
      </c>
      <c r="B158" s="24" t="s">
        <v>217</v>
      </c>
      <c r="C158" s="4" t="s">
        <v>218</v>
      </c>
      <c r="D158" s="9">
        <v>21158</v>
      </c>
      <c r="E158" s="9">
        <v>21527.88</v>
      </c>
      <c r="F158" s="26">
        <f t="shared" si="2"/>
        <v>101.74818035731165</v>
      </c>
    </row>
    <row r="159" spans="1:6" ht="84" customHeight="1" x14ac:dyDescent="0.25">
      <c r="A159" s="24" t="s">
        <v>211</v>
      </c>
      <c r="B159" s="24" t="s">
        <v>219</v>
      </c>
      <c r="C159" s="3" t="s">
        <v>220</v>
      </c>
      <c r="D159" s="9">
        <v>24310.3</v>
      </c>
      <c r="E159" s="9">
        <v>26996.62</v>
      </c>
      <c r="F159" s="26">
        <f t="shared" si="2"/>
        <v>111.05013101442597</v>
      </c>
    </row>
    <row r="160" spans="1:6" ht="58.15" customHeight="1" x14ac:dyDescent="0.25">
      <c r="A160" s="24" t="s">
        <v>211</v>
      </c>
      <c r="B160" s="24" t="s">
        <v>221</v>
      </c>
      <c r="C160" s="3" t="s">
        <v>222</v>
      </c>
      <c r="D160" s="9">
        <v>68</v>
      </c>
      <c r="E160" s="9">
        <v>80.47</v>
      </c>
      <c r="F160" s="26">
        <f t="shared" si="2"/>
        <v>118.33823529411764</v>
      </c>
    </row>
    <row r="161" spans="1:6" ht="91.15" customHeight="1" x14ac:dyDescent="0.25">
      <c r="A161" s="24" t="s">
        <v>211</v>
      </c>
      <c r="B161" s="24" t="s">
        <v>223</v>
      </c>
      <c r="C161" s="4" t="s">
        <v>224</v>
      </c>
      <c r="D161" s="9">
        <v>23282.19</v>
      </c>
      <c r="E161" s="9">
        <v>24723.49</v>
      </c>
      <c r="F161" s="26">
        <f t="shared" si="2"/>
        <v>106.19056884253588</v>
      </c>
    </row>
    <row r="162" spans="1:6" ht="89.45" customHeight="1" x14ac:dyDescent="0.25">
      <c r="A162" s="24" t="s">
        <v>211</v>
      </c>
      <c r="B162" s="24" t="s">
        <v>225</v>
      </c>
      <c r="C162" s="4" t="s">
        <v>226</v>
      </c>
      <c r="D162" s="9">
        <v>450.13</v>
      </c>
      <c r="E162" s="9">
        <v>1182.5899999999999</v>
      </c>
      <c r="F162" s="26">
        <f t="shared" si="2"/>
        <v>262.7218803456779</v>
      </c>
    </row>
    <row r="163" spans="1:6" ht="91.15" customHeight="1" x14ac:dyDescent="0.25">
      <c r="A163" s="24" t="s">
        <v>211</v>
      </c>
      <c r="B163" s="24" t="s">
        <v>227</v>
      </c>
      <c r="C163" s="4" t="s">
        <v>228</v>
      </c>
      <c r="D163" s="9">
        <v>1161.8599999999999</v>
      </c>
      <c r="E163" s="9">
        <v>1321.66</v>
      </c>
      <c r="F163" s="26">
        <f t="shared" si="2"/>
        <v>113.75380854836212</v>
      </c>
    </row>
    <row r="164" spans="1:6" ht="97.15" customHeight="1" x14ac:dyDescent="0.25">
      <c r="A164" s="24" t="s">
        <v>211</v>
      </c>
      <c r="B164" s="24" t="s">
        <v>229</v>
      </c>
      <c r="C164" s="4" t="s">
        <v>230</v>
      </c>
      <c r="D164" s="9">
        <v>4945.75</v>
      </c>
      <c r="E164" s="15">
        <v>5045.54</v>
      </c>
      <c r="F164" s="26">
        <f t="shared" si="2"/>
        <v>102.01769195774149</v>
      </c>
    </row>
    <row r="165" spans="1:6" ht="52.5" customHeight="1" x14ac:dyDescent="0.25">
      <c r="A165" s="24" t="s">
        <v>211</v>
      </c>
      <c r="B165" s="24" t="s">
        <v>56</v>
      </c>
      <c r="C165" s="3" t="s">
        <v>57</v>
      </c>
      <c r="D165" s="9"/>
      <c r="E165" s="9">
        <v>1738.33</v>
      </c>
      <c r="F165" s="29" t="e">
        <f t="shared" si="2"/>
        <v>#DIV/0!</v>
      </c>
    </row>
    <row r="166" spans="1:6" ht="39.75" customHeight="1" x14ac:dyDescent="0.25">
      <c r="A166" s="24" t="s">
        <v>211</v>
      </c>
      <c r="B166" s="24" t="s">
        <v>58</v>
      </c>
      <c r="C166" s="3" t="s">
        <v>59</v>
      </c>
      <c r="D166" s="9"/>
      <c r="E166" s="9">
        <v>78.56</v>
      </c>
      <c r="F166" s="29" t="e">
        <f t="shared" si="2"/>
        <v>#DIV/0!</v>
      </c>
    </row>
    <row r="167" spans="1:6" ht="103.5" customHeight="1" x14ac:dyDescent="0.25">
      <c r="A167" s="24" t="s">
        <v>211</v>
      </c>
      <c r="B167" s="24" t="s">
        <v>231</v>
      </c>
      <c r="C167" s="4" t="s">
        <v>232</v>
      </c>
      <c r="D167" s="9"/>
      <c r="E167" s="9">
        <v>65237.56</v>
      </c>
      <c r="F167" s="29" t="e">
        <f t="shared" si="2"/>
        <v>#DIV/0!</v>
      </c>
    </row>
    <row r="168" spans="1:6" ht="54.75" customHeight="1" x14ac:dyDescent="0.25">
      <c r="A168" s="24" t="s">
        <v>211</v>
      </c>
      <c r="B168" s="24" t="s">
        <v>233</v>
      </c>
      <c r="C168" s="3" t="s">
        <v>234</v>
      </c>
      <c r="D168" s="9">
        <v>64761.19</v>
      </c>
      <c r="E168" s="9">
        <v>627</v>
      </c>
      <c r="F168" s="26">
        <f t="shared" si="2"/>
        <v>0.96817245019740983</v>
      </c>
    </row>
    <row r="169" spans="1:6" ht="54.6" customHeight="1" x14ac:dyDescent="0.25">
      <c r="A169" s="24" t="s">
        <v>211</v>
      </c>
      <c r="B169" s="24" t="s">
        <v>235</v>
      </c>
      <c r="C169" s="3" t="s">
        <v>236</v>
      </c>
      <c r="D169" s="9">
        <v>500</v>
      </c>
      <c r="E169" s="9">
        <v>6.15</v>
      </c>
      <c r="F169" s="26">
        <f t="shared" si="2"/>
        <v>1.23</v>
      </c>
    </row>
    <row r="170" spans="1:6" ht="73.150000000000006" customHeight="1" x14ac:dyDescent="0.25">
      <c r="A170" s="24" t="s">
        <v>211</v>
      </c>
      <c r="B170" s="24" t="s">
        <v>60</v>
      </c>
      <c r="C170" s="3" t="s">
        <v>61</v>
      </c>
      <c r="D170" s="9"/>
      <c r="E170" s="9">
        <v>11.47</v>
      </c>
      <c r="F170" s="29" t="e">
        <f t="shared" si="2"/>
        <v>#DIV/0!</v>
      </c>
    </row>
    <row r="171" spans="1:6" ht="51" customHeight="1" x14ac:dyDescent="0.25">
      <c r="A171" s="24" t="s">
        <v>211</v>
      </c>
      <c r="B171" s="24" t="s">
        <v>50</v>
      </c>
      <c r="C171" s="3" t="s">
        <v>51</v>
      </c>
      <c r="D171" s="9">
        <v>30</v>
      </c>
      <c r="E171" s="9">
        <v>61.2</v>
      </c>
      <c r="F171" s="26">
        <f t="shared" si="2"/>
        <v>204</v>
      </c>
    </row>
    <row r="172" spans="1:6" ht="37.5" customHeight="1" x14ac:dyDescent="0.25">
      <c r="A172" s="24" t="s">
        <v>211</v>
      </c>
      <c r="B172" s="24" t="s">
        <v>124</v>
      </c>
      <c r="C172" s="3" t="s">
        <v>125</v>
      </c>
      <c r="D172" s="9"/>
      <c r="E172" s="9">
        <v>-23.86</v>
      </c>
      <c r="F172" s="29" t="e">
        <f t="shared" si="2"/>
        <v>#DIV/0!</v>
      </c>
    </row>
    <row r="173" spans="1:6" ht="23.25" customHeight="1" x14ac:dyDescent="0.25">
      <c r="A173" s="24" t="s">
        <v>211</v>
      </c>
      <c r="B173" s="24" t="s">
        <v>64</v>
      </c>
      <c r="C173" s="3" t="s">
        <v>65</v>
      </c>
      <c r="D173" s="9">
        <v>89.13</v>
      </c>
      <c r="E173" s="9">
        <v>719.41</v>
      </c>
      <c r="F173" s="26">
        <f t="shared" si="2"/>
        <v>807.14686413104459</v>
      </c>
    </row>
    <row r="174" spans="1:6" ht="84.75" customHeight="1" x14ac:dyDescent="0.25">
      <c r="A174" s="24" t="s">
        <v>211</v>
      </c>
      <c r="B174" s="24" t="s">
        <v>237</v>
      </c>
      <c r="C174" s="3" t="s">
        <v>238</v>
      </c>
      <c r="D174" s="9">
        <v>27091.7</v>
      </c>
      <c r="E174" s="9">
        <v>27091.7</v>
      </c>
      <c r="F174" s="26">
        <f t="shared" si="2"/>
        <v>100</v>
      </c>
    </row>
    <row r="175" spans="1:6" ht="24.75" customHeight="1" x14ac:dyDescent="0.25">
      <c r="A175" s="24" t="s">
        <v>239</v>
      </c>
      <c r="B175" s="24"/>
      <c r="C175" s="3" t="s">
        <v>240</v>
      </c>
      <c r="D175" s="9">
        <f>SUM(D176)</f>
        <v>10</v>
      </c>
      <c r="E175" s="9">
        <f>SUM(E176)</f>
        <v>10</v>
      </c>
      <c r="F175" s="26">
        <f t="shared" si="2"/>
        <v>100</v>
      </c>
    </row>
    <row r="176" spans="1:6" ht="36" customHeight="1" x14ac:dyDescent="0.25">
      <c r="A176" s="24" t="s">
        <v>239</v>
      </c>
      <c r="B176" s="24" t="s">
        <v>241</v>
      </c>
      <c r="C176" s="3" t="s">
        <v>242</v>
      </c>
      <c r="D176" s="9">
        <v>10</v>
      </c>
      <c r="E176" s="9">
        <v>10</v>
      </c>
      <c r="F176" s="26">
        <f t="shared" si="2"/>
        <v>100</v>
      </c>
    </row>
    <row r="177" spans="1:6" ht="24" customHeight="1" x14ac:dyDescent="0.25">
      <c r="A177" s="24" t="s">
        <v>243</v>
      </c>
      <c r="B177" s="24"/>
      <c r="C177" s="3" t="s">
        <v>244</v>
      </c>
      <c r="D177" s="9">
        <f>SUM(D178:D196)</f>
        <v>48430.669190000001</v>
      </c>
      <c r="E177" s="9">
        <f>SUM(E178:E196)</f>
        <v>48072.95</v>
      </c>
      <c r="F177" s="26">
        <f t="shared" si="2"/>
        <v>99.261378799874464</v>
      </c>
    </row>
    <row r="178" spans="1:6" ht="96.6" customHeight="1" x14ac:dyDescent="0.25">
      <c r="A178" s="24" t="s">
        <v>243</v>
      </c>
      <c r="B178" s="24" t="s">
        <v>245</v>
      </c>
      <c r="C178" s="4" t="s">
        <v>246</v>
      </c>
      <c r="D178" s="9">
        <v>185.1</v>
      </c>
      <c r="E178" s="9">
        <v>116.8</v>
      </c>
      <c r="F178" s="26">
        <f t="shared" si="2"/>
        <v>63.101026472177203</v>
      </c>
    </row>
    <row r="179" spans="1:6" ht="85.9" customHeight="1" x14ac:dyDescent="0.25">
      <c r="A179" s="24" t="s">
        <v>243</v>
      </c>
      <c r="B179" s="24" t="s">
        <v>247</v>
      </c>
      <c r="C179" s="4" t="s">
        <v>248</v>
      </c>
      <c r="D179" s="9">
        <v>7392.53</v>
      </c>
      <c r="E179" s="9">
        <v>7391.1</v>
      </c>
      <c r="F179" s="26">
        <f t="shared" si="2"/>
        <v>99.980656148842144</v>
      </c>
    </row>
    <row r="180" spans="1:6" ht="49.9" customHeight="1" x14ac:dyDescent="0.25">
      <c r="A180" s="24" t="s">
        <v>243</v>
      </c>
      <c r="B180" s="24" t="s">
        <v>56</v>
      </c>
      <c r="C180" s="3" t="s">
        <v>57</v>
      </c>
      <c r="D180" s="9"/>
      <c r="E180" s="9">
        <v>4.2</v>
      </c>
      <c r="F180" s="29" t="e">
        <f t="shared" si="2"/>
        <v>#DIV/0!</v>
      </c>
    </row>
    <row r="181" spans="1:6" ht="79.900000000000006" customHeight="1" x14ac:dyDescent="0.25">
      <c r="A181" s="24" t="s">
        <v>243</v>
      </c>
      <c r="B181" s="24" t="s">
        <v>249</v>
      </c>
      <c r="C181" s="3" t="s">
        <v>250</v>
      </c>
      <c r="D181" s="9">
        <v>1041.76</v>
      </c>
      <c r="E181" s="9">
        <v>1313.76</v>
      </c>
      <c r="F181" s="26">
        <f t="shared" si="2"/>
        <v>126.10966057441253</v>
      </c>
    </row>
    <row r="182" spans="1:6" ht="48.6" customHeight="1" x14ac:dyDescent="0.25">
      <c r="A182" s="24" t="s">
        <v>243</v>
      </c>
      <c r="B182" s="24" t="s">
        <v>50</v>
      </c>
      <c r="C182" s="3" t="s">
        <v>51</v>
      </c>
      <c r="D182" s="9">
        <v>1317.61</v>
      </c>
      <c r="E182" s="9">
        <v>1623.9</v>
      </c>
      <c r="F182" s="26">
        <f t="shared" si="2"/>
        <v>123.24587700457647</v>
      </c>
    </row>
    <row r="183" spans="1:6" ht="27.75" customHeight="1" x14ac:dyDescent="0.25">
      <c r="A183" s="24" t="s">
        <v>243</v>
      </c>
      <c r="B183" s="24" t="s">
        <v>64</v>
      </c>
      <c r="C183" s="3" t="s">
        <v>65</v>
      </c>
      <c r="D183" s="9">
        <v>2329.62</v>
      </c>
      <c r="E183" s="9">
        <v>5553.43</v>
      </c>
      <c r="F183" s="26">
        <f t="shared" si="2"/>
        <v>238.38351319099255</v>
      </c>
    </row>
    <row r="184" spans="1:6" ht="40.5" customHeight="1" x14ac:dyDescent="0.25">
      <c r="A184" s="24" t="s">
        <v>243</v>
      </c>
      <c r="B184" s="24" t="s">
        <v>251</v>
      </c>
      <c r="C184" s="3" t="s">
        <v>252</v>
      </c>
      <c r="D184" s="9">
        <v>146.19999999999999</v>
      </c>
      <c r="E184" s="9">
        <v>99</v>
      </c>
      <c r="F184" s="26">
        <f t="shared" si="2"/>
        <v>67.715458276333791</v>
      </c>
    </row>
    <row r="185" spans="1:6" ht="43.5" customHeight="1" x14ac:dyDescent="0.25">
      <c r="A185" s="24" t="s">
        <v>243</v>
      </c>
      <c r="B185" s="24" t="s">
        <v>334</v>
      </c>
      <c r="C185" s="3" t="s">
        <v>342</v>
      </c>
      <c r="D185" s="9">
        <v>2888.4</v>
      </c>
      <c r="E185" s="9"/>
      <c r="F185" s="29">
        <f t="shared" si="2"/>
        <v>0</v>
      </c>
    </row>
    <row r="186" spans="1:6" ht="67.5" customHeight="1" x14ac:dyDescent="0.25">
      <c r="A186" s="24" t="s">
        <v>243</v>
      </c>
      <c r="B186" s="24" t="s">
        <v>253</v>
      </c>
      <c r="C186" s="3" t="s">
        <v>254</v>
      </c>
      <c r="D186" s="9">
        <v>5000</v>
      </c>
      <c r="E186" s="9">
        <v>5000</v>
      </c>
      <c r="F186" s="26">
        <f t="shared" si="2"/>
        <v>100</v>
      </c>
    </row>
    <row r="187" spans="1:6" ht="68.25" customHeight="1" x14ac:dyDescent="0.25">
      <c r="A187" s="24" t="s">
        <v>243</v>
      </c>
      <c r="B187" s="24" t="s">
        <v>255</v>
      </c>
      <c r="C187" s="3" t="s">
        <v>256</v>
      </c>
      <c r="D187" s="9">
        <v>2946.6</v>
      </c>
      <c r="E187" s="9">
        <v>2946.6</v>
      </c>
      <c r="F187" s="26">
        <f t="shared" si="2"/>
        <v>100</v>
      </c>
    </row>
    <row r="188" spans="1:6" ht="67.5" customHeight="1" x14ac:dyDescent="0.25">
      <c r="A188" s="24" t="s">
        <v>243</v>
      </c>
      <c r="B188" s="24" t="s">
        <v>257</v>
      </c>
      <c r="C188" s="3" t="s">
        <v>258</v>
      </c>
      <c r="D188" s="9">
        <v>48.8</v>
      </c>
      <c r="E188" s="9">
        <v>48.8</v>
      </c>
      <c r="F188" s="26">
        <f t="shared" si="2"/>
        <v>100</v>
      </c>
    </row>
    <row r="189" spans="1:6" ht="84.75" customHeight="1" x14ac:dyDescent="0.25">
      <c r="A189" s="24" t="s">
        <v>243</v>
      </c>
      <c r="B189" s="24" t="s">
        <v>259</v>
      </c>
      <c r="C189" s="3" t="s">
        <v>260</v>
      </c>
      <c r="D189" s="9">
        <v>0.6</v>
      </c>
      <c r="E189" s="9">
        <v>0.6</v>
      </c>
      <c r="F189" s="26">
        <f t="shared" si="2"/>
        <v>100</v>
      </c>
    </row>
    <row r="190" spans="1:6" ht="54" customHeight="1" x14ac:dyDescent="0.25">
      <c r="A190" s="24" t="s">
        <v>243</v>
      </c>
      <c r="B190" s="24" t="s">
        <v>261</v>
      </c>
      <c r="C190" s="3" t="s">
        <v>262</v>
      </c>
      <c r="D190" s="9">
        <v>269.97000000000003</v>
      </c>
      <c r="E190" s="9">
        <v>269.95999999999998</v>
      </c>
      <c r="F190" s="26">
        <f t="shared" si="2"/>
        <v>99.996295884727914</v>
      </c>
    </row>
    <row r="191" spans="1:6" ht="72" customHeight="1" x14ac:dyDescent="0.25">
      <c r="A191" s="24" t="s">
        <v>243</v>
      </c>
      <c r="B191" s="24" t="s">
        <v>94</v>
      </c>
      <c r="C191" s="3" t="s">
        <v>95</v>
      </c>
      <c r="D191" s="9">
        <v>1152.29919</v>
      </c>
      <c r="E191" s="9"/>
      <c r="F191" s="29">
        <f t="shared" si="2"/>
        <v>0</v>
      </c>
    </row>
    <row r="192" spans="1:6" ht="72.75" customHeight="1" x14ac:dyDescent="0.25">
      <c r="A192" s="24" t="s">
        <v>243</v>
      </c>
      <c r="B192" s="24" t="s">
        <v>263</v>
      </c>
      <c r="C192" s="3" t="s">
        <v>264</v>
      </c>
      <c r="D192" s="9">
        <v>6110</v>
      </c>
      <c r="E192" s="9">
        <v>6110</v>
      </c>
      <c r="F192" s="26">
        <f t="shared" si="2"/>
        <v>100</v>
      </c>
    </row>
    <row r="193" spans="1:6" ht="34.15" customHeight="1" x14ac:dyDescent="0.25">
      <c r="A193" s="24" t="s">
        <v>243</v>
      </c>
      <c r="B193" s="24" t="s">
        <v>165</v>
      </c>
      <c r="C193" s="3" t="s">
        <v>166</v>
      </c>
      <c r="D193" s="9">
        <v>96.3</v>
      </c>
      <c r="E193" s="9">
        <v>96.3</v>
      </c>
      <c r="F193" s="26">
        <f t="shared" si="2"/>
        <v>100</v>
      </c>
    </row>
    <row r="194" spans="1:6" ht="39.75" customHeight="1" x14ac:dyDescent="0.25">
      <c r="A194" s="24" t="s">
        <v>243</v>
      </c>
      <c r="B194" s="24" t="s">
        <v>104</v>
      </c>
      <c r="C194" s="3" t="s">
        <v>105</v>
      </c>
      <c r="D194" s="9">
        <v>14978.6</v>
      </c>
      <c r="E194" s="9">
        <v>14978.6</v>
      </c>
      <c r="F194" s="26">
        <f t="shared" si="2"/>
        <v>100</v>
      </c>
    </row>
    <row r="195" spans="1:6" ht="130.9" customHeight="1" x14ac:dyDescent="0.25">
      <c r="A195" s="24" t="s">
        <v>243</v>
      </c>
      <c r="B195" s="24" t="s">
        <v>265</v>
      </c>
      <c r="C195" s="4" t="s">
        <v>266</v>
      </c>
      <c r="D195" s="9">
        <v>94.67</v>
      </c>
      <c r="E195" s="9">
        <v>88.29</v>
      </c>
      <c r="F195" s="26">
        <f t="shared" si="2"/>
        <v>93.260800676032545</v>
      </c>
    </row>
    <row r="196" spans="1:6" ht="52.5" customHeight="1" x14ac:dyDescent="0.25">
      <c r="A196" s="24" t="s">
        <v>243</v>
      </c>
      <c r="B196" s="24" t="s">
        <v>110</v>
      </c>
      <c r="C196" s="3" t="s">
        <v>111</v>
      </c>
      <c r="D196" s="9">
        <v>2431.61</v>
      </c>
      <c r="E196" s="9">
        <v>2431.61</v>
      </c>
      <c r="F196" s="26">
        <f t="shared" si="2"/>
        <v>100</v>
      </c>
    </row>
    <row r="197" spans="1:6" ht="22.5" customHeight="1" x14ac:dyDescent="0.25">
      <c r="A197" s="24" t="s">
        <v>267</v>
      </c>
      <c r="B197" s="24"/>
      <c r="C197" s="3" t="s">
        <v>268</v>
      </c>
      <c r="D197" s="9">
        <f>SUM(D198:D206)</f>
        <v>104247.02</v>
      </c>
      <c r="E197" s="9">
        <f>SUM(E198:E206)</f>
        <v>104974.1</v>
      </c>
      <c r="F197" s="26">
        <f t="shared" si="2"/>
        <v>100.69745878587224</v>
      </c>
    </row>
    <row r="198" spans="1:6" ht="37.5" customHeight="1" x14ac:dyDescent="0.25">
      <c r="A198" s="24" t="s">
        <v>267</v>
      </c>
      <c r="B198" s="24" t="s">
        <v>58</v>
      </c>
      <c r="C198" s="3" t="s">
        <v>59</v>
      </c>
      <c r="D198" s="9"/>
      <c r="E198" s="9">
        <v>18.420000000000002</v>
      </c>
      <c r="F198" s="29" t="e">
        <f t="shared" si="2"/>
        <v>#DIV/0!</v>
      </c>
    </row>
    <row r="199" spans="1:6" ht="74.25" customHeight="1" x14ac:dyDescent="0.25">
      <c r="A199" s="24" t="s">
        <v>267</v>
      </c>
      <c r="B199" s="24" t="s">
        <v>335</v>
      </c>
      <c r="C199" s="3" t="s">
        <v>343</v>
      </c>
      <c r="D199" s="9">
        <v>2.63</v>
      </c>
      <c r="E199" s="9"/>
      <c r="F199" s="29">
        <f t="shared" si="2"/>
        <v>0</v>
      </c>
    </row>
    <row r="200" spans="1:6" ht="52.5" customHeight="1" x14ac:dyDescent="0.25">
      <c r="A200" s="24" t="s">
        <v>267</v>
      </c>
      <c r="B200" s="24" t="s">
        <v>50</v>
      </c>
      <c r="C200" s="3" t="s">
        <v>51</v>
      </c>
      <c r="D200" s="9">
        <v>4794.51</v>
      </c>
      <c r="E200" s="9">
        <v>5505.8</v>
      </c>
      <c r="F200" s="26">
        <f t="shared" si="2"/>
        <v>114.83550978097865</v>
      </c>
    </row>
    <row r="201" spans="1:6" ht="69" customHeight="1" x14ac:dyDescent="0.25">
      <c r="A201" s="24" t="s">
        <v>267</v>
      </c>
      <c r="B201" s="24" t="s">
        <v>269</v>
      </c>
      <c r="C201" s="3" t="s">
        <v>270</v>
      </c>
      <c r="D201" s="9">
        <v>38665.035000000003</v>
      </c>
      <c r="E201" s="9">
        <v>38665.040000000001</v>
      </c>
      <c r="F201" s="26">
        <f t="shared" si="2"/>
        <v>100.00001293158016</v>
      </c>
    </row>
    <row r="202" spans="1:6" ht="69" customHeight="1" x14ac:dyDescent="0.25">
      <c r="A202" s="24" t="s">
        <v>267</v>
      </c>
      <c r="B202" s="24" t="s">
        <v>271</v>
      </c>
      <c r="C202" s="3" t="s">
        <v>272</v>
      </c>
      <c r="D202" s="9">
        <v>7919.3450000000003</v>
      </c>
      <c r="E202" s="9">
        <v>7919.34</v>
      </c>
      <c r="F202" s="26">
        <f t="shared" si="2"/>
        <v>99.999936863465351</v>
      </c>
    </row>
    <row r="203" spans="1:6" ht="50.25" customHeight="1" x14ac:dyDescent="0.25">
      <c r="A203" s="24" t="s">
        <v>267</v>
      </c>
      <c r="B203" s="24" t="s">
        <v>273</v>
      </c>
      <c r="C203" s="3" t="s">
        <v>274</v>
      </c>
      <c r="D203" s="9">
        <v>3188</v>
      </c>
      <c r="E203" s="9">
        <v>3188</v>
      </c>
      <c r="F203" s="26">
        <f t="shared" ref="F203:F213" si="3">E203/D203*100</f>
        <v>100</v>
      </c>
    </row>
    <row r="204" spans="1:6" ht="50.25" customHeight="1" x14ac:dyDescent="0.25">
      <c r="A204" s="24" t="s">
        <v>267</v>
      </c>
      <c r="B204" s="24" t="s">
        <v>275</v>
      </c>
      <c r="C204" s="3" t="s">
        <v>276</v>
      </c>
      <c r="D204" s="9">
        <v>677.5</v>
      </c>
      <c r="E204" s="9">
        <v>677.5</v>
      </c>
      <c r="F204" s="26">
        <f t="shared" si="3"/>
        <v>100</v>
      </c>
    </row>
    <row r="205" spans="1:6" ht="67.5" customHeight="1" x14ac:dyDescent="0.25">
      <c r="A205" s="24" t="s">
        <v>267</v>
      </c>
      <c r="B205" s="24" t="s">
        <v>253</v>
      </c>
      <c r="C205" s="3" t="s">
        <v>254</v>
      </c>
      <c r="D205" s="9">
        <v>10110</v>
      </c>
      <c r="E205" s="9">
        <v>10110</v>
      </c>
      <c r="F205" s="26">
        <f t="shared" si="3"/>
        <v>100</v>
      </c>
    </row>
    <row r="206" spans="1:6" ht="67.5" customHeight="1" x14ac:dyDescent="0.25">
      <c r="A206" s="24" t="s">
        <v>267</v>
      </c>
      <c r="B206" s="24" t="s">
        <v>263</v>
      </c>
      <c r="C206" s="3" t="s">
        <v>264</v>
      </c>
      <c r="D206" s="9">
        <v>38890</v>
      </c>
      <c r="E206" s="9">
        <v>38890</v>
      </c>
      <c r="F206" s="26">
        <f t="shared" si="3"/>
        <v>100</v>
      </c>
    </row>
    <row r="207" spans="1:6" ht="22.5" customHeight="1" x14ac:dyDescent="0.25">
      <c r="A207" s="24" t="s">
        <v>277</v>
      </c>
      <c r="B207" s="24"/>
      <c r="C207" s="3" t="s">
        <v>278</v>
      </c>
      <c r="D207" s="9">
        <f>SUM(D208:D212)</f>
        <v>2067.6120000000001</v>
      </c>
      <c r="E207" s="9">
        <f>SUM(E208:E212)</f>
        <v>2067.61</v>
      </c>
      <c r="F207" s="26">
        <f t="shared" si="3"/>
        <v>99.999903270052599</v>
      </c>
    </row>
    <row r="208" spans="1:6" ht="85.15" customHeight="1" x14ac:dyDescent="0.25">
      <c r="A208" s="24" t="s">
        <v>277</v>
      </c>
      <c r="B208" s="24" t="s">
        <v>279</v>
      </c>
      <c r="C208" s="3" t="s">
        <v>280</v>
      </c>
      <c r="D208" s="9">
        <v>975.12</v>
      </c>
      <c r="E208" s="9">
        <v>975.12</v>
      </c>
      <c r="F208" s="26">
        <f t="shared" si="3"/>
        <v>100</v>
      </c>
    </row>
    <row r="209" spans="1:6" ht="71.45" customHeight="1" x14ac:dyDescent="0.25">
      <c r="A209" s="24" t="s">
        <v>277</v>
      </c>
      <c r="B209" s="24" t="s">
        <v>281</v>
      </c>
      <c r="C209" s="3" t="s">
        <v>282</v>
      </c>
      <c r="D209" s="9">
        <v>138</v>
      </c>
      <c r="E209" s="9">
        <v>138</v>
      </c>
      <c r="F209" s="26">
        <f t="shared" si="3"/>
        <v>100</v>
      </c>
    </row>
    <row r="210" spans="1:6" ht="69.75" customHeight="1" x14ac:dyDescent="0.25">
      <c r="A210" s="24" t="s">
        <v>277</v>
      </c>
      <c r="B210" s="24" t="s">
        <v>283</v>
      </c>
      <c r="C210" s="3" t="s">
        <v>284</v>
      </c>
      <c r="D210" s="9">
        <v>324</v>
      </c>
      <c r="E210" s="9">
        <v>324</v>
      </c>
      <c r="F210" s="26">
        <f t="shared" si="3"/>
        <v>100</v>
      </c>
    </row>
    <row r="211" spans="1:6" ht="54.75" customHeight="1" x14ac:dyDescent="0.25">
      <c r="A211" s="24" t="s">
        <v>277</v>
      </c>
      <c r="B211" s="24" t="s">
        <v>86</v>
      </c>
      <c r="C211" s="3" t="s">
        <v>87</v>
      </c>
      <c r="D211" s="9">
        <v>568.45000000000005</v>
      </c>
      <c r="E211" s="9">
        <v>568.45000000000005</v>
      </c>
      <c r="F211" s="26">
        <f t="shared" si="3"/>
        <v>100</v>
      </c>
    </row>
    <row r="212" spans="1:6" ht="54.75" customHeight="1" x14ac:dyDescent="0.25">
      <c r="A212" s="24" t="s">
        <v>277</v>
      </c>
      <c r="B212" s="24" t="s">
        <v>285</v>
      </c>
      <c r="C212" s="3" t="s">
        <v>286</v>
      </c>
      <c r="D212" s="9">
        <v>62.042000000000002</v>
      </c>
      <c r="E212" s="9">
        <v>62.04</v>
      </c>
      <c r="F212" s="26">
        <f t="shared" si="3"/>
        <v>99.99677637729279</v>
      </c>
    </row>
    <row r="213" spans="1:6" ht="24.6" customHeight="1" x14ac:dyDescent="0.25">
      <c r="A213" s="38" t="s">
        <v>346</v>
      </c>
      <c r="B213" s="39"/>
      <c r="C213" s="40"/>
      <c r="D213" s="27">
        <f>D10+D14+D16+D19+D24+D26+D28+D30+D46+D54+D56+D58+D60+D62+D64+D66+D96+D101+D128+D130+D155+D175+D177+D197+D207</f>
        <v>4222027.3996799998</v>
      </c>
      <c r="E213" s="27">
        <f>E10+E14+E16+E19+E24+E26+E28+E30+E46+E54+E56+E58+E60+E62+E64+E66+E96+E101+E128+E130+E155+E175+E177+E197+E207</f>
        <v>4250123.7300000004</v>
      </c>
      <c r="F213" s="26">
        <f t="shared" si="3"/>
        <v>100.66547010855804</v>
      </c>
    </row>
    <row r="214" spans="1:6" ht="24.6" customHeight="1" x14ac:dyDescent="0.25">
      <c r="A214" s="33"/>
      <c r="B214" s="33"/>
      <c r="C214" s="33"/>
      <c r="D214" s="34"/>
      <c r="E214" s="34"/>
      <c r="F214" s="35"/>
    </row>
    <row r="215" spans="1:6" ht="24.6" customHeight="1" x14ac:dyDescent="0.25">
      <c r="A215" s="33"/>
      <c r="B215" s="33"/>
      <c r="C215" s="33"/>
      <c r="D215" s="34"/>
      <c r="E215" s="34"/>
      <c r="F215" s="35"/>
    </row>
    <row r="216" spans="1:6" ht="24.6" customHeight="1" x14ac:dyDescent="0.25">
      <c r="A216" s="33"/>
      <c r="B216" s="33"/>
      <c r="C216" s="33"/>
      <c r="D216" s="34"/>
      <c r="E216" s="34"/>
      <c r="F216" s="35"/>
    </row>
    <row r="217" spans="1:6" ht="24.6" customHeight="1" x14ac:dyDescent="0.25">
      <c r="A217" s="33"/>
      <c r="B217" s="33"/>
      <c r="C217" s="33"/>
      <c r="D217" s="34"/>
      <c r="E217" s="34"/>
      <c r="F217" s="35"/>
    </row>
    <row r="218" spans="1:6" ht="24.6" customHeight="1" x14ac:dyDescent="0.25">
      <c r="A218" s="33"/>
      <c r="B218" s="33"/>
      <c r="C218" s="33"/>
      <c r="D218" s="34"/>
      <c r="E218" s="34"/>
      <c r="F218" s="35"/>
    </row>
    <row r="219" spans="1:6" ht="24.6" customHeight="1" x14ac:dyDescent="0.25">
      <c r="A219" s="33"/>
      <c r="B219" s="33"/>
      <c r="C219" s="33"/>
      <c r="D219" s="34"/>
      <c r="E219" s="34"/>
      <c r="F219" s="35"/>
    </row>
    <row r="220" spans="1:6" ht="24.6" customHeight="1" x14ac:dyDescent="0.25">
      <c r="A220" s="33"/>
      <c r="B220" s="33"/>
      <c r="C220" s="33"/>
      <c r="D220" s="34"/>
      <c r="E220" s="34"/>
      <c r="F220" s="35"/>
    </row>
    <row r="221" spans="1:6" ht="24.6" customHeight="1" x14ac:dyDescent="0.25">
      <c r="A221" s="33"/>
      <c r="B221" s="33"/>
      <c r="C221" s="33"/>
      <c r="D221" s="34"/>
      <c r="E221" s="34"/>
      <c r="F221" s="35"/>
    </row>
    <row r="222" spans="1:6" ht="24.6" customHeight="1" x14ac:dyDescent="0.25">
      <c r="A222" s="33"/>
      <c r="B222" s="33"/>
      <c r="C222" s="33"/>
      <c r="D222" s="34"/>
      <c r="E222" s="34"/>
      <c r="F222" s="35"/>
    </row>
    <row r="223" spans="1:6" ht="24.6" customHeight="1" x14ac:dyDescent="0.25">
      <c r="A223" s="33"/>
      <c r="B223" s="33"/>
      <c r="C223" s="33"/>
      <c r="D223" s="34"/>
      <c r="E223" s="34"/>
      <c r="F223" s="35"/>
    </row>
    <row r="224" spans="1:6" ht="24.6" customHeight="1" x14ac:dyDescent="0.25">
      <c r="A224" s="33"/>
      <c r="B224" s="33"/>
      <c r="C224" s="33"/>
      <c r="D224" s="34"/>
      <c r="E224" s="34"/>
      <c r="F224" s="35"/>
    </row>
    <row r="225" spans="1:6" ht="24.6" customHeight="1" x14ac:dyDescent="0.25">
      <c r="A225" s="33"/>
      <c r="B225" s="33"/>
      <c r="C225" s="33"/>
      <c r="D225" s="34"/>
      <c r="E225" s="34"/>
      <c r="F225" s="35"/>
    </row>
    <row r="226" spans="1:6" ht="24.6" customHeight="1" x14ac:dyDescent="0.25">
      <c r="A226" s="33"/>
      <c r="B226" s="33"/>
      <c r="C226" s="33"/>
      <c r="D226" s="34"/>
      <c r="E226" s="34"/>
      <c r="F226" s="35"/>
    </row>
    <row r="227" spans="1:6" ht="24.6" customHeight="1" x14ac:dyDescent="0.25">
      <c r="A227" s="33"/>
      <c r="B227" s="33"/>
      <c r="C227" s="33"/>
      <c r="D227" s="34"/>
      <c r="E227" s="34"/>
      <c r="F227" s="35"/>
    </row>
    <row r="228" spans="1:6" ht="24.6" customHeight="1" x14ac:dyDescent="0.25">
      <c r="A228" s="33"/>
      <c r="B228" s="33"/>
      <c r="C228" s="33"/>
      <c r="D228" s="34"/>
      <c r="E228" s="34"/>
      <c r="F228" s="35"/>
    </row>
    <row r="229" spans="1:6" ht="24.6" customHeight="1" x14ac:dyDescent="0.25">
      <c r="A229" s="33"/>
      <c r="B229" s="33"/>
      <c r="C229" s="33"/>
      <c r="D229" s="34"/>
      <c r="E229" s="34"/>
      <c r="F229" s="35"/>
    </row>
    <row r="230" spans="1:6" ht="24.6" customHeight="1" x14ac:dyDescent="0.25">
      <c r="A230" s="33"/>
      <c r="B230" s="33"/>
      <c r="C230" s="33"/>
      <c r="D230" s="34"/>
      <c r="E230" s="34"/>
      <c r="F230" s="35"/>
    </row>
    <row r="231" spans="1:6" ht="24.6" customHeight="1" x14ac:dyDescent="0.25">
      <c r="A231" s="33"/>
      <c r="B231" s="33"/>
      <c r="C231" s="33"/>
      <c r="D231" s="34"/>
      <c r="E231" s="34"/>
      <c r="F231" s="35"/>
    </row>
    <row r="232" spans="1:6" ht="24.6" customHeight="1" x14ac:dyDescent="0.25">
      <c r="A232" s="33"/>
      <c r="B232" s="33"/>
      <c r="C232" s="33"/>
      <c r="D232" s="34"/>
      <c r="E232" s="34"/>
      <c r="F232" s="35"/>
    </row>
    <row r="233" spans="1:6" ht="24.6" customHeight="1" x14ac:dyDescent="0.25">
      <c r="A233" s="33"/>
      <c r="B233" s="33"/>
      <c r="C233" s="33"/>
      <c r="D233" s="34"/>
      <c r="E233" s="34"/>
      <c r="F233" s="35"/>
    </row>
    <row r="234" spans="1:6" ht="24.6" customHeight="1" x14ac:dyDescent="0.25">
      <c r="A234" s="33"/>
      <c r="B234" s="33"/>
      <c r="C234" s="33"/>
      <c r="D234" s="34"/>
      <c r="E234" s="34"/>
      <c r="F234" s="35"/>
    </row>
    <row r="235" spans="1:6" ht="12.75" customHeight="1" x14ac:dyDescent="0.25">
      <c r="A235" s="11" t="s">
        <v>322</v>
      </c>
    </row>
    <row r="236" spans="1:6" ht="12.75" customHeight="1" x14ac:dyDescent="0.25">
      <c r="A236" s="11" t="s">
        <v>323</v>
      </c>
    </row>
    <row r="238" spans="1:6" s="13" customFormat="1" ht="12.75" customHeight="1" x14ac:dyDescent="0.25">
      <c r="B238" s="12"/>
      <c r="C238" s="12"/>
      <c r="D238" s="14"/>
      <c r="E238" s="12"/>
      <c r="F238" s="12"/>
    </row>
    <row r="239" spans="1:6" s="13" customFormat="1" ht="12.75" customHeight="1" x14ac:dyDescent="0.25">
      <c r="B239" s="12"/>
      <c r="C239" s="12"/>
      <c r="D239" s="14"/>
      <c r="E239" s="12"/>
      <c r="F239" s="12"/>
    </row>
  </sheetData>
  <mergeCells count="7">
    <mergeCell ref="F7:F8"/>
    <mergeCell ref="A213:C213"/>
    <mergeCell ref="A5:F5"/>
    <mergeCell ref="E7:E8"/>
    <mergeCell ref="C7:C8"/>
    <mergeCell ref="A7:B7"/>
    <mergeCell ref="D7:D8"/>
  </mergeCells>
  <pageMargins left="0.74803149606299213" right="0.31496062992125984" top="0.78740157480314965" bottom="0.59055118110236227" header="0.51181102362204722" footer="0.51181102362204722"/>
  <pageSetup paperSize="9" scale="70" firstPageNumber="3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ДЧБ</vt:lpstr>
      <vt:lpstr>ДЧБ!APPT</vt:lpstr>
      <vt:lpstr>ДЧБ!FIO</vt:lpstr>
      <vt:lpstr>ДЧБ!SIGN</vt:lpstr>
      <vt:lpstr>ДЧБ!Заголовки_для_печати</vt:lpstr>
      <vt:lpstr>ДЧБ!Область_печати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Parfenenko</dc:creator>
  <dc:description>POI HSSF rep:2.45.0.218</dc:description>
  <cp:lastModifiedBy>Kologrivova</cp:lastModifiedBy>
  <cp:lastPrinted>2019-04-24T09:24:56Z</cp:lastPrinted>
  <dcterms:created xsi:type="dcterms:W3CDTF">2019-01-30T10:00:16Z</dcterms:created>
  <dcterms:modified xsi:type="dcterms:W3CDTF">2019-04-24T09:25:02Z</dcterms:modified>
</cp:coreProperties>
</file>