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5"/>
  <workbookPr/>
  <bookViews>
    <workbookView xWindow="0" yWindow="0" windowWidth="23136" windowHeight="11448"/>
  </bookViews>
  <sheets>
    <sheet name="Доходы 2017" sheetId="1" r:id="rId1"/>
  </sheets>
  <definedNames>
    <definedName name="Z_389D9002_B159_466B_9DF6_B698B38C0892_.wvu.PrintTitles" localSheetId="0" hidden="1">'Доходы 2017'!$8:$8</definedName>
    <definedName name="Z_389D9002_B159_466B_9DF6_B698B38C0892_.wvu.Rows" localSheetId="0" hidden="1">'Доходы 2017'!#REF!,'Доходы 2017'!#REF!,'Доходы 2017'!#REF!,'Доходы 2017'!$53:$53,'Доходы 2017'!#REF!,'Доходы 2017'!#REF!</definedName>
    <definedName name="_xlnm.Print_Titles" localSheetId="0">'Доходы 2017'!$8:$8</definedName>
    <definedName name="_xlnm.Print_Area" localSheetId="0">'Доходы 2017'!$A$1:$E$167</definedName>
  </definedNames>
  <calcPr calcId="124519"/>
  <extLst xmlns:x15="http://schemas.microsoft.com/office/spreadsheetml/2010/11/main">
    <ext uri="{140A7094-0E35-4892-8432-C4D2E57EDEB5}">
      <x15:workbookPr chartTrackingRefBase="1"/>
    </ext>
  </extLst>
</workbook>
</file>

<file path=xl/calcChain.xml><?xml version="1.0" encoding="utf-8"?>
<calcChain xmlns="http://schemas.openxmlformats.org/spreadsheetml/2006/main">
  <c r="D39" i="1"/>
  <c r="D24"/>
  <c r="E76" l="1"/>
  <c r="C151"/>
  <c r="E128"/>
  <c r="E115"/>
  <c r="C99"/>
  <c r="E89"/>
  <c r="C75"/>
  <c r="E71"/>
  <c r="E70"/>
  <c r="E69"/>
  <c r="E68"/>
  <c r="C56"/>
  <c r="C48"/>
  <c r="C27"/>
  <c r="C24"/>
  <c r="C17"/>
  <c r="D48"/>
  <c r="D27"/>
  <c r="D122"/>
  <c r="E66"/>
  <c r="D45"/>
  <c r="D12"/>
  <c r="E114"/>
  <c r="C129"/>
  <c r="E152"/>
  <c r="E126"/>
  <c r="E127"/>
  <c r="C122"/>
  <c r="C61"/>
  <c r="E97"/>
  <c r="E93"/>
  <c r="E94"/>
  <c r="E74"/>
  <c r="E65"/>
  <c r="E64"/>
  <c r="D99"/>
  <c r="D22"/>
  <c r="D154"/>
  <c r="D151"/>
  <c r="D147"/>
  <c r="E150"/>
  <c r="C147"/>
  <c r="D129"/>
  <c r="E130"/>
  <c r="D75"/>
  <c r="D61" s="1"/>
  <c r="E92"/>
  <c r="E85"/>
  <c r="D56"/>
  <c r="D17"/>
  <c r="C25"/>
  <c r="C98" l="1"/>
  <c r="C55" s="1"/>
  <c r="D98"/>
  <c r="E38"/>
  <c r="E113"/>
  <c r="D55" l="1"/>
  <c r="E153"/>
  <c r="E149"/>
  <c r="E146"/>
  <c r="D145"/>
  <c r="C145"/>
  <c r="E143"/>
  <c r="E144"/>
  <c r="E138"/>
  <c r="E137"/>
  <c r="E134"/>
  <c r="E125"/>
  <c r="E119"/>
  <c r="E95"/>
  <c r="E96"/>
  <c r="E91"/>
  <c r="E88"/>
  <c r="E67"/>
  <c r="E72"/>
  <c r="E73"/>
  <c r="E62"/>
  <c r="E151"/>
  <c r="D25"/>
  <c r="D35"/>
  <c r="D33" s="1"/>
  <c r="E28"/>
  <c r="E29"/>
  <c r="E30"/>
  <c r="E13"/>
  <c r="E14"/>
  <c r="E15"/>
  <c r="E16"/>
  <c r="C12"/>
  <c r="E11"/>
  <c r="E18"/>
  <c r="E19"/>
  <c r="E20"/>
  <c r="E21"/>
  <c r="E23"/>
  <c r="E24"/>
  <c r="E36"/>
  <c r="E37"/>
  <c r="E40"/>
  <c r="E41"/>
  <c r="E42"/>
  <c r="E43"/>
  <c r="E44"/>
  <c r="E46"/>
  <c r="E47"/>
  <c r="E49"/>
  <c r="E50"/>
  <c r="E52"/>
  <c r="E53"/>
  <c r="E57"/>
  <c r="E58"/>
  <c r="E59"/>
  <c r="E60"/>
  <c r="E63"/>
  <c r="E77"/>
  <c r="E78"/>
  <c r="E79"/>
  <c r="E80"/>
  <c r="E81"/>
  <c r="E82"/>
  <c r="E83"/>
  <c r="E84"/>
  <c r="E86"/>
  <c r="E87"/>
  <c r="E90"/>
  <c r="E100"/>
  <c r="E101"/>
  <c r="E102"/>
  <c r="E103"/>
  <c r="E104"/>
  <c r="E105"/>
  <c r="E106"/>
  <c r="E107"/>
  <c r="E108"/>
  <c r="E109"/>
  <c r="E110"/>
  <c r="E111"/>
  <c r="E112"/>
  <c r="E116"/>
  <c r="E117"/>
  <c r="E118"/>
  <c r="E120"/>
  <c r="E121"/>
  <c r="E123"/>
  <c r="E124"/>
  <c r="E131"/>
  <c r="E132"/>
  <c r="E133"/>
  <c r="E135"/>
  <c r="E136"/>
  <c r="E139"/>
  <c r="E140"/>
  <c r="E141"/>
  <c r="E142"/>
  <c r="E155"/>
  <c r="E156"/>
  <c r="E157"/>
  <c r="E158"/>
  <c r="E159"/>
  <c r="C154"/>
  <c r="D54" l="1"/>
  <c r="D10"/>
  <c r="E147"/>
  <c r="E145"/>
  <c r="E129"/>
  <c r="E27"/>
  <c r="E154"/>
  <c r="E99"/>
  <c r="E12"/>
  <c r="D32" l="1"/>
  <c r="E61" l="1"/>
  <c r="E75"/>
  <c r="D9"/>
  <c r="E122"/>
  <c r="E48"/>
  <c r="C45"/>
  <c r="E45" s="1"/>
  <c r="C39"/>
  <c r="E39" s="1"/>
  <c r="C35"/>
  <c r="C22"/>
  <c r="E22" s="1"/>
  <c r="C33" l="1"/>
  <c r="C32" s="1"/>
  <c r="E56"/>
  <c r="C54"/>
  <c r="C10"/>
  <c r="E10" s="1"/>
  <c r="E35"/>
  <c r="D160"/>
  <c r="D165" s="1"/>
  <c r="E17"/>
  <c r="E98"/>
  <c r="C9" l="1"/>
  <c r="C160" s="1"/>
  <c r="E33"/>
  <c r="E32" l="1"/>
  <c r="E9"/>
  <c r="E55"/>
  <c r="E54" l="1"/>
  <c r="E160" l="1"/>
</calcChain>
</file>

<file path=xl/sharedStrings.xml><?xml version="1.0" encoding="utf-8"?>
<sst xmlns="http://schemas.openxmlformats.org/spreadsheetml/2006/main" count="311" uniqueCount="299">
  <si>
    <t>(тыс.руб.)</t>
  </si>
  <si>
    <t>Код</t>
  </si>
  <si>
    <t>Наименование показателей</t>
  </si>
  <si>
    <t>НАЛОГОВЫЕ И НЕНАЛОГОВЫЕ  ДОХОДЫ</t>
  </si>
  <si>
    <t>НАЛОГОВЫЕ ДОХОДЫ</t>
  </si>
  <si>
    <t>000 1 01 02000 01 0000 110</t>
  </si>
  <si>
    <t xml:space="preserve">Налог на доходы физических лиц </t>
  </si>
  <si>
    <t>Акцизы по подакцизным товарам (продукции), производимым на территории Российской Федерации</t>
  </si>
  <si>
    <t>000 1 05 00000 00 0000 000</t>
  </si>
  <si>
    <t>Налоги на совокупный доход</t>
  </si>
  <si>
    <t>182 1 05 01000 01 0000 110</t>
  </si>
  <si>
    <t>Налог, взимаемый в связи с применением упрощенной системы налогообложения</t>
  </si>
  <si>
    <t>182 1 05 02000 02 0000 110</t>
  </si>
  <si>
    <t>Единый налог на вмененный доход для отдельных видов деятельности</t>
  </si>
  <si>
    <t>182 1 05 03000 01 0000 110</t>
  </si>
  <si>
    <t xml:space="preserve">Единый сельскохозяйственный налог </t>
  </si>
  <si>
    <t>182 1 05 04010 02 0000 110</t>
  </si>
  <si>
    <t>Налог, взимаемый в связи с применением патентной системы налогообложения</t>
  </si>
  <si>
    <t>000 1 06 00000 00 0000 000</t>
  </si>
  <si>
    <t>Налоги на имущество</t>
  </si>
  <si>
    <t>182 1 06 01000 04 0000 110</t>
  </si>
  <si>
    <t>Налог на имущество физических лиц</t>
  </si>
  <si>
    <t>Земельный налог</t>
  </si>
  <si>
    <t>000 1 08 00000 00 0000 000</t>
  </si>
  <si>
    <t>Государственная пошлина</t>
  </si>
  <si>
    <t xml:space="preserve">НЕНАЛОГОВЫЕ ДОХОДЫ </t>
  </si>
  <si>
    <t>000 1 11 00000 00 0000 000</t>
  </si>
  <si>
    <t>Доходы от использования имущества, находящегося  в государственной и муниципальной собственности</t>
  </si>
  <si>
    <t>909 1 11 01040 04 0000 120</t>
  </si>
  <si>
    <t>Доходы в виде прибыли, приходящейся на доли в уставных (складочных) капиталах хозяйственных товариществ и обществ, или дивидендов по акциям, принадлежащим городским округам</t>
  </si>
  <si>
    <t>Арендная плата за землю - всего</t>
  </si>
  <si>
    <t>909 1 11 05012 04 0000 120</t>
  </si>
  <si>
    <t>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городских округов, а также средства от продажи права на заключение договоров  аренды указанных земельных участков</t>
  </si>
  <si>
    <t>909 1 11 05024 04 0000 120</t>
  </si>
  <si>
    <t>Доходы, получаемые в виде арендной платы за земельные участки, а также средства от продажи права на заключение договоров аренды за земли, находящиеся в собственности городских округов (за исключением земельных участков муниципальных бюджетных и автономных учреждений)</t>
  </si>
  <si>
    <t>909 1 11 07014 04 0000 120</t>
  </si>
  <si>
    <t>Доходы от перечисления части прибыли, остающейся после уплаты налогов и иных обязательных платежей муниципальных унитарных предприятий, созданных городскими округами</t>
  </si>
  <si>
    <t>000 1 11 09044 04 0000 120</t>
  </si>
  <si>
    <t xml:space="preserve">Прочие поступления от использования имущества, находящегося в собственности городских округов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t>
  </si>
  <si>
    <t>909 1 11 09044 04 0001 120</t>
  </si>
  <si>
    <t>Прочие поступления от использования имущества, находящегося в собственности городских округов (аренда помещений нежилого фонда)</t>
  </si>
  <si>
    <t>952 1 11 09044 04 0002 120</t>
  </si>
  <si>
    <t>Прочие поступления от использования имущества, находящегося в собственности городских округов (плата за наем жилых помещений)</t>
  </si>
  <si>
    <t>909 1 11 09044 04 0003 120</t>
  </si>
  <si>
    <t>Прочие поступления от использования имущества, находящегося в собственности городских округов (аренда сетей инженерно-технического обеспечения)</t>
  </si>
  <si>
    <t>909 1 11 09044 04 0004 120</t>
  </si>
  <si>
    <t>Прочие поступления от использования имущества, находящегося в собственности городских округов (аренда движимого имущества)</t>
  </si>
  <si>
    <t>909 1 11 09044 04 0005 120</t>
  </si>
  <si>
    <t>Прочие поступления от использования имущества, находящегося в собственности городских округов (плата за установку и эксплуатацию рекламных конструкций)</t>
  </si>
  <si>
    <t>000 1 12 00000 00 0000 000</t>
  </si>
  <si>
    <t>Платежи при пользовании природными ресурсами</t>
  </si>
  <si>
    <t>048 1 12 01000 01 0000 120</t>
  </si>
  <si>
    <t>Плата за негативное воздействие на окружающую среду</t>
  </si>
  <si>
    <t>000 1 13 00000 00 0000 000</t>
  </si>
  <si>
    <t>Доходы от оказания платных услуг (работ) и компенсации затрат государства</t>
  </si>
  <si>
    <t>000 1 14 00000 00 0000 000</t>
  </si>
  <si>
    <t>Доходы от продажи материальных и нематериальных активов</t>
  </si>
  <si>
    <t>909 1 14 02043 04 0000 410</t>
  </si>
  <si>
    <t>Доходы от реализации иного имущества, находящегося в собственности городских округов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</si>
  <si>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909 1 14 06012 04 0000 430</t>
  </si>
  <si>
    <t>Доходы от продажи земельных участков, государственная собственность  на которые не разграничена и которые расположены в границах городских округов</t>
  </si>
  <si>
    <t>000 1 16 00000 00 0000 000</t>
  </si>
  <si>
    <t>Штрафы, санкции, возмещение ущерба</t>
  </si>
  <si>
    <t>000 1 17 00000 00 0000 000</t>
  </si>
  <si>
    <t>Прочие неналоговые доходы</t>
  </si>
  <si>
    <t>000 2 00 00000 00 0000 000</t>
  </si>
  <si>
    <t>БЕЗВОЗМЕЗДНЫЕ ПОСТУПЛЕНИЯ</t>
  </si>
  <si>
    <t>000 2 02 00000 00 0000 000</t>
  </si>
  <si>
    <t>Безвозмездные поступления от других бюджетов бюджетной системы Российской Федерации</t>
  </si>
  <si>
    <t>Дотации на выравнивание бюджетной обеспеченности муниципальных районов (городских округов) из областного фонда финансовой поддержки муниципальных районов (городских округов)</t>
  </si>
  <si>
    <t>Дотации на выравнивание бюджетной обеспеченности поселений из областного фонда финансовой поддержки поселений</t>
  </si>
  <si>
    <t>Дотации бюджетам городских округов, связанные с особым режимом безопасного функционирования закрытых административно-территориальных образований</t>
  </si>
  <si>
    <t>Прочие субсидии бюджетам городских округов</t>
  </si>
  <si>
    <t>Субсидии на создание условий для управления многоквартирными домами</t>
  </si>
  <si>
    <t>Субсидии на организацию отдыха детей в каникулярное время</t>
  </si>
  <si>
    <t>Субсидии на обеспечение условий для развития физической культуры и массового спорта</t>
  </si>
  <si>
    <t>Субсидии на стимулирующие выплаты в муниципальных организациях дополнительного образования Томской области</t>
  </si>
  <si>
    <t>Субвенции бюджетам субъектов Российской Федерации и муниципальных образований</t>
  </si>
  <si>
    <t>Субвенции бюджетам городских округов на выполнение передаваемых полномочий субъектов Российской Федерации, всего</t>
  </si>
  <si>
    <t>Субвенции на обеспечение государственных гарантий реализации прав на получение общедоступного и бесплатного дошкольного, начального общего, основного общего, среднего общего образования в мунициальных общеобразовательных организациях в Томской области, обеспечение дополнительного образования детей в муниципальных общеобразовательных организациях в Томской области</t>
  </si>
  <si>
    <t>Субвенции на осуществление отдельных государственных полномочий по регулированию численности безнадзорных животных (на осуществление управленческих функций органами местного самоуправления)</t>
  </si>
  <si>
    <t>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t>
  </si>
  <si>
    <t>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t>
  </si>
  <si>
    <t>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 пригородном и междугородном сообщении (кроме железнодорожного транспорта) по городским, пригородным и междугородным муниципальным маршрутам</t>
  </si>
  <si>
    <t>Субвенции на осуществление государственных полномочий по регистрации и учету граждан, имеющих право на получение социальных выплат для приобретения жилья в связи с переселением из районов Крайнего Севера и приравненных к ним местностей</t>
  </si>
  <si>
    <t>Субвенции на осуществление отдельных государственных полномочий по хранению, комплектованию, учету и использованию архивных документов, относящихся к собственности Томской области</t>
  </si>
  <si>
    <t xml:space="preserve">Субвенции на осуществление отдельных государственных полномочий по организации и осуществлению деятельности по опеке и попечительству  </t>
  </si>
  <si>
    <t xml:space="preserve">Субвенции на осуществление отдельных государственных полномочий по государственной поддержке сельскохозяйственного производства (на осуществление управленческих функций органами местного самоуправления) </t>
  </si>
  <si>
    <t xml:space="preserve">Субвенции на осуществление отдельных государственных полномочий по государственной поддержке сельскохозяйственного производства (поддержка малых форм хозяйствования) </t>
  </si>
  <si>
    <t xml:space="preserve">Субвенция на осуществление отдельных государственных полномочий по предоставлению, переоформлению и изъятию горных отводов для разработки месторождений и проявлений общераспространенных полезных ископаемых </t>
  </si>
  <si>
    <t>Субвенции на осуществление отдельных государственных полномочий по обеспечению предоставления бесплатной методической, психолого-педагогической, диагностической и консультативной помощи, в том числе в дошкольных образовательных организациях и общеобразовательных организациях, если в них созданы соответствующие консультационные центры, родителям (законным представителям) несовершеннолетних обучающихся, обеспечивающих получение детьми дошкольного образования в форме семейного образования</t>
  </si>
  <si>
    <t xml:space="preserve">Субвенции на осуществление отдельных государственных полномочий по  обеспечению обучающихся с ограниченными возможностями здоровья, проживающих в муниципальных (частных) образовательных организациях, осуществляющих образовательную деятельность по основным общеобразовательным программам, питанием, одеждой, обувью, мягким и жестким инвентарем и обеспечению обучающихся с ограниченными возможностями здоровья, не проживающих в муниципальных (частных) образовательных организациях, осуществляющих образовательную деятельность по основным общеобразовательным программам, бесплатным двухразовым питанием  </t>
  </si>
  <si>
    <t>Субвенции на осуществление отдельных государственных полномочий по предоставлению жилых помещений детям-сиротам и детям, оставшимся без попечения родителей, лицам из их числа по договорам найма специализированных жилых помещений</t>
  </si>
  <si>
    <t>Иные межбюджетные трансферты</t>
  </si>
  <si>
    <t xml:space="preserve">Иные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 за исключением обучающихся с ограниченными возможностями здоровья  </t>
  </si>
  <si>
    <t>Иные межбюджетные трансферты на оказание помощи в ремонте и (или) переустройстве жилых помещений граждан,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 из числа: участников и инвалидов Великой Отечественной войны 1941 - 1945 годов; тружеников тыла военных лет; лиц, награжденных знаком "Жителю блокадного Ленинграда"; бывших несовершеннолетних узников концлагерей; вдов погибших (умерших) участников Великой Отечественной войны 1941 - 1945 годов, не вступивших в повторный брак</t>
  </si>
  <si>
    <t>Иные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t>
  </si>
  <si>
    <t>ВСЕГО ДОХОДОВ ПО ЗАТО СЕВЕРСК</t>
  </si>
  <si>
    <t xml:space="preserve">Субсидии на создание дополнительных мест во вновь построенных образовательных организациях с использованием механизма государственно-частного партнерства в рамках государственной программы "Развитие образования в Томской области" </t>
  </si>
  <si>
    <t>Субсидии на оплату труда руководителям и специалистам муниципальных учреждений культуры и искусства в части выплаты надбавок и доплат к тарифной ставке (должностному окладу)</t>
  </si>
  <si>
    <t>Субсидиии на организацию предоставления общедоступного и бесплатного начального общего, основного общего, среднего общего образования по основным общеобразовательным программам в части обеспечения расходов на содержание зданий, оплаты коммунальных услуг и прочих расходов, не связанных с обеспечением реализации основных общеобразовательных программ, за исключением расходов на капитальный ремонт, в муниципальных общеобразовательных организациях, осуществляющих образовательную деятельность только по адаптированным основным общеобразовательным программам и муниципальных санаторных общеобразовательных организациях</t>
  </si>
  <si>
    <t>Субвенции на обеспечение одеждой, обувью, мягким инвентарем, оборудованием  и единовременным денежным пособием детей-сирот и детей, оставшихся без попечения родителей, а также лиц из числа детей-сирот и детей, оставшихся без попечения родителей, - выпускников муниципальных образовательных организаций, находящихся (находившихся) под опекой (попечительством) или в приемных семьях, и выпускников частных общеобразовательных организаций, находящихся (находившихся) под опекой (попечительством), в приемных семьях</t>
  </si>
  <si>
    <t>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t>
  </si>
  <si>
    <t xml:space="preserve">Субвенции на осуществление отдельных государственных полномочий по регистрации коллективных договоров </t>
  </si>
  <si>
    <t xml:space="preserve">Субвенции на осуществление отдельных государственных полномочий по созданию и обеспечению деятельности административных комиссий в Томской области </t>
  </si>
  <si>
    <t>Субсидии на достижение целевых показателей по плану мероприятий ("дорожной карте") "Изменения в сфере образования в Томской области" в части повышения заработной платы педагогических работников муниципальных организаций дополнительного образования  в рамках государственной программы "Развитие молодежной политики, физической культуры и спорта в Томской области"</t>
  </si>
  <si>
    <t>Субсидии на достижение целевых показателей по плану мероприятий ("дорожной карте") "Изменения в отраслях социальной сферы, направленные на повышение эффективности здравоохранения Томской области" в части повышения заработной платы работников муниципальных учреждений дополнительного образования детей в сфере физической культуры и спорта, занимающих должности врачей, а также среднего медицинского персонала</t>
  </si>
  <si>
    <r>
      <rPr>
        <sz val="12"/>
        <color indexed="8"/>
        <rFont val="Times New Roman"/>
        <family val="1"/>
        <charset val="204"/>
      </rPr>
      <t>Субсидии на достижение целевых показателей по плану мероприятий ("дорожной карте") "Изменения в сфере образования в Томской области" в части повышения заработной платы педагогических работников муниципальных организаций дополнительного образования в рамках государственной программы "Разв</t>
    </r>
    <r>
      <rPr>
        <sz val="12"/>
        <rFont val="Times New Roman"/>
        <family val="1"/>
        <charset val="204"/>
      </rPr>
      <t>итие культуры и туризма в Томской области"</t>
    </r>
  </si>
  <si>
    <t>Субвенции на осуществление отдельных государственных полномочий по регулированию численности безнадзорных животных (на проведение мероприятий по регулированию численности безнадзорных животных)</t>
  </si>
  <si>
    <t>903 2 02 15001 04 0034 151</t>
  </si>
  <si>
    <t>903 2 02 15001 04 0035 151</t>
  </si>
  <si>
    <t>903 2 02 15010 04 0000 151</t>
  </si>
  <si>
    <t>902 2 02 35082 04 0240 151</t>
  </si>
  <si>
    <t>Дотации бюджетам бюджетной системы Российской Федерации</t>
  </si>
  <si>
    <t>000 2 02 10000 00 0000 151</t>
  </si>
  <si>
    <t>Субсидии бюджетам бюджетной системы Российской Федерации (межбюджетные субсидии)</t>
  </si>
  <si>
    <t>000 2 02 20000 00 0000 151</t>
  </si>
  <si>
    <t>000 2 02 30000 00 0000 151</t>
  </si>
  <si>
    <t>000 2 02 40000 00 0000 151</t>
  </si>
  <si>
    <t>907 2 02 49999 04 0025 151</t>
  </si>
  <si>
    <t>902 2 02 49999 04 0027 151</t>
  </si>
  <si>
    <t>907 2 02 49999 04 0029 151</t>
  </si>
  <si>
    <t>909 2 02 20077 04 0037 151</t>
  </si>
  <si>
    <t>000 2 02 29999 04 0000 151</t>
  </si>
  <si>
    <t>952 2 02 29999 04 0007 151</t>
  </si>
  <si>
    <t>904 2 02 29999 04 0011 151</t>
  </si>
  <si>
    <t xml:space="preserve">904 2 02 29999 04 0012 151
</t>
  </si>
  <si>
    <t>904 2 02 29999 04 0013 151</t>
  </si>
  <si>
    <t>904 2 02 29999 04 0018 151</t>
  </si>
  <si>
    <t>904 2 02 29999 04 0019 151</t>
  </si>
  <si>
    <t>907 2 02 29999 04 0033 151</t>
  </si>
  <si>
    <t>904 2 02 29999 04 0038 151</t>
  </si>
  <si>
    <t>904 2 02 29999 04 0042 151</t>
  </si>
  <si>
    <t>907 2 02 29999 04 0042 151</t>
  </si>
  <si>
    <t>000 2 02 30024 04 0000 151</t>
  </si>
  <si>
    <t>907 2 02 30024 04 0010 151</t>
  </si>
  <si>
    <t>907 2 02 30024 04 0015 151</t>
  </si>
  <si>
    <t>952 2 02 30024 04 0021 151</t>
  </si>
  <si>
    <t>952 2 02 30024 04 0022 151</t>
  </si>
  <si>
    <t>904 2 02 30024 04 0030 151</t>
  </si>
  <si>
    <t>907 2 02 30024 04 0030 151</t>
  </si>
  <si>
    <t>902 2 02 30024 04 0040 151</t>
  </si>
  <si>
    <t>902 2 02 30024 04 0060 151</t>
  </si>
  <si>
    <t>902 2 02 30024 04 0070 151</t>
  </si>
  <si>
    <t>902 2 02 30024 04 0080 151</t>
  </si>
  <si>
    <t>902 2 02 30024 04 0101 151</t>
  </si>
  <si>
    <t>954 2 02 30024 04 0120 151</t>
  </si>
  <si>
    <t>954 2 02 30024 04 0121 151</t>
  </si>
  <si>
    <t>907 2 02 30024 04 0150 151</t>
  </si>
  <si>
    <t>902 2 02 30024 04 0160 151</t>
  </si>
  <si>
    <t>902 2 02 30024 04 0170 151</t>
  </si>
  <si>
    <t>954 2 02 30024 04 0170 151</t>
  </si>
  <si>
    <t>907 2 02 30024 04 0215 151</t>
  </si>
  <si>
    <t>907 2 02 30024 04 0245 151</t>
  </si>
  <si>
    <t>902 2 02 30024 04 0250 151</t>
  </si>
  <si>
    <t xml:space="preserve">Субсидии на капитальный ремонт и (или) ремонт автомобильных дорог общего пользования местного значения в рамках государственной программы "Развитие транспортной системы в Томской области" </t>
  </si>
  <si>
    <t>902 2 02 30024 04 0102 151</t>
  </si>
  <si>
    <t>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совершеннолетних недееспособных граждан</t>
  </si>
  <si>
    <t>902 2 02 30027 04 0113 151</t>
  </si>
  <si>
    <t>902 2 02 30027 04 0114 151</t>
  </si>
  <si>
    <t>000 2 02 30027 04 0000 151</t>
  </si>
  <si>
    <t xml:space="preserve">Субвенции бюджетам городских округов на содержание приемных семей, включающее в себя денежные средства приемным семьям на содержание детей и ежемесячную выплату вознаграждения, причитающегося приемным родителям </t>
  </si>
  <si>
    <t>Субвенции бюджетам городских округов на ежемесячную выплату денежных средств опекунам (попечителям) на содержание детей и обеспечение денежными средствами лиц из числа детей-сирот и детей, оставшихся без попечения родителей, находившихся под опекой (попечительством), в приемной семье и продолжающих обучение в муниципальных общеобразовательных организациях</t>
  </si>
  <si>
    <t>Субвенции бюджетам городских округов на содержание ребенка в семье опекуна и приемной семье, а также вознаграждение, причитающееся приемному родителю, всего</t>
  </si>
  <si>
    <t>Субвенции на предоставление жилых помещений детям-сиротам и детям, оставшимся без попечения родителей, лицам из их числа по договорам найма специализированных жилых помещений</t>
  </si>
  <si>
    <t>Субвенции бюджетам городских округов на выплату единовременного пособия при всех формах устройства детей, лишенных родительского попечения, в семью</t>
  </si>
  <si>
    <t>902 202 35260 04 0000 151</t>
  </si>
  <si>
    <t>Иные межбюджетные трансферты на организацию системы выявления, сопровождения одаренных детей</t>
  </si>
  <si>
    <t xml:space="preserve">Ежемесячные стипендии Губернатора Томской области обучающимся муниципальных образовательных организаций Томской области, реализующих образовательные программы среднего общего образования </t>
  </si>
  <si>
    <t>Стипендии Губернатора Томской области лучшим учителям муниципальных образовательных организаций Томской области</t>
  </si>
  <si>
    <t>907 2 02 49999 04 0028 151</t>
  </si>
  <si>
    <t>Межбюджетные трансферты  на стимулирующие выплаты за высокие результаты и качество выполняемых работ в муниципальных общеобразовательных организациях</t>
  </si>
  <si>
    <t>903 2 02 15002 04 0000 151</t>
  </si>
  <si>
    <t>Дотации на поддержку мер по обеспечению сбалансированности местных бюджетов</t>
  </si>
  <si>
    <t>000 2 19 00000 00 0000 000</t>
  </si>
  <si>
    <t>Возврат остатков субсидий, субвенций и иных межбюджетных трансфертов, имеющих целевое назначение, прошлых лет</t>
  </si>
  <si>
    <t>Возврат остатков субсидий, субвенций и иных межбюджетных трансфертов, имеющих целевое назначение, прошлых лет из бюджетов городских округов</t>
  </si>
  <si>
    <t>902 2 19 60010 04 0000 151</t>
  </si>
  <si>
    <t>904 2 19 60010 04 0000 151</t>
  </si>
  <si>
    <t>907 2 19 60010 04 0000 151</t>
  </si>
  <si>
    <t>952 2 19 60010 04 0000 151</t>
  </si>
  <si>
    <t>953 2 19 60010 04 0000 151</t>
  </si>
  <si>
    <t>907 2 02 49999 04 0039 151</t>
  </si>
  <si>
    <t>907 2 02 49999 04 0049 151</t>
  </si>
  <si>
    <t>907 2 02 49999 04 0054 151</t>
  </si>
  <si>
    <t>Субсидии  на достижение целевых показателей по плану мероприятий ("дорожной карте") "Изменения в сфере культуры, направленные на повышение ее эффективности" в части повышения заработной платы работников культуры муниципальных учреждений культуры</t>
  </si>
  <si>
    <t>Прочие межбюджетные трансферты из резервного фонда финансирования непредвиденных расходов Администрации Томской области</t>
  </si>
  <si>
    <t>904 2 02 49999 04 0016 151</t>
  </si>
  <si>
    <t>907 2 02 49999 04 0016 151</t>
  </si>
  <si>
    <t>Прочие межбюджетные трансферты, передаваемые бюджетам городских округов (Исполнение судебных актов)</t>
  </si>
  <si>
    <t>904 2 02 29999 04 0032 151</t>
  </si>
  <si>
    <t>Субсидии на достижение целевых показателей по плану мероприятий ("дорожной карте") "Изменения в сфере образования в Томской области" в части повышения заработной платы педагогических работников муниципальных организаций дополнительного образования</t>
  </si>
  <si>
    <t>Субсидии на достижение целевых показателей по плану мероприятий ("дорожной карте") "Изменения в отраслях социальной сферы, направленные на повышение эффективности здравоохранения Томской области" в части повышения заработной платы работников муниципальных образовательных организаций, занимающих должности врачей, а также среднего медицинского персонала</t>
  </si>
  <si>
    <t>Иные межбюджетные трансферты на достижение целевых показателей по плану мероприятий ("дорожной карте") "Изменения в сфере образования в Томской области" в части повышения заработной платы педагогических работников муниципальных дошкольных образовательных организаций</t>
  </si>
  <si>
    <t>Иные межбюджетные трансферты на достижение целевых показателей по плану мероприятий ("дорожной карте") "Изменения в сфере образования в Томской области" в части повышения заработной платы педагогических работников муниципальных общеобразовательных организаций</t>
  </si>
  <si>
    <t>Иные межбюджетные трансферты на финансовое обеспечение дорожной деятельности в Томской агломерации в рамках государственной программы "Развитие транспортной системы в Томской области" на 2017 год</t>
  </si>
  <si>
    <t>907 202 49999 04 0050 151</t>
  </si>
  <si>
    <t>907 202 49999 04 0051 151</t>
  </si>
  <si>
    <t>77 38 83</t>
  </si>
  <si>
    <t>Исполнено</t>
  </si>
  <si>
    <t xml:space="preserve">Процент исполне- ния </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</si>
  <si>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</si>
  <si>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</si>
  <si>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</si>
  <si>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</si>
  <si>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182 1 08 03010 01 0000 110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</si>
  <si>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</si>
  <si>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909 1 08 07150 01 0000 110</t>
  </si>
  <si>
    <t>Государственная пошлина за выдачу разрешения на установку рекламной конструкции</t>
  </si>
  <si>
    <t>952 1 08 07173 01 0000 110</t>
  </si>
  <si>
    <t>Государственная пошлина за выдачу органом местного самоуправления городского округа специального разрешения на движение по автомобильным дорогам транспортных средств, осуществляющих перевозки опасных, тяжеловесных и (или) крупногабаритных грузов, зачисляемая в бюджеты городских округов</t>
  </si>
  <si>
    <t>000 1 09 00000 00 0000 000</t>
  </si>
  <si>
    <t>Задолженность и перерасчеты по отмененным налогам, сборам и платежам</t>
  </si>
  <si>
    <t>000 1 07 00000 00 0000 000</t>
  </si>
  <si>
    <t>Налоги, сборы и регулярные платежи за пользование природными ресурсами</t>
  </si>
  <si>
    <t>182 1 07 01020 01 0000 110</t>
  </si>
  <si>
    <t>Налог на добычу общераспространенных полезных ископаемых</t>
  </si>
  <si>
    <t>Субсидия на реализацию государственной программы "Обеспечение доступности жилья и улучшение качества жилищных условий населения Томской области" Основное мероприятие "Улучшение жилищных условий молодых семей Томской области"</t>
  </si>
  <si>
    <t>904 2 02 29999 04 0045 151</t>
  </si>
  <si>
    <t>952 202 45390 04 0000 151</t>
  </si>
  <si>
    <t>902 2 18 04030 04 0000 180</t>
  </si>
  <si>
    <t>Доходы бюджетов городских округов от возврата иными организациями остатков субсидий прошлых лет</t>
  </si>
  <si>
    <t>Доходы бюджетов бюджетной системы РФ от возврата бюджетами бюджетной системы РФ и организациями остатков субсидий, субвенций и иных межбюджетных трансфертов, имеющих целевое назначение</t>
  </si>
  <si>
    <t>904 2 02 20051 04 0000 151</t>
  </si>
  <si>
    <t>Утверждено  на 2017 год</t>
  </si>
  <si>
    <t>902 2 02 49999 04 0047 151</t>
  </si>
  <si>
    <t>Субсидии бюджетам субъектов Российской Федерации на государственную поддержку малого и среднего предпринимательства, включая крестьянские (фермерские) хозяйства, а также на реализацию мероприятий по поддержке молодежного предпринимательства (софинансирование расходов на создание, развитие и обеспечение деятельности муниципальных бизнес-инкубаторов, предусмотренных в муниципальных программах (подпрограммах), содержащих мероприятия, направленные на развитие малого и среднего предпринимательства)</t>
  </si>
  <si>
    <t>Субсидии бюджетам городских округов Российской Федерации на поддержку государственных программ субъектов Российской Федерации и муниципальных программ формирования современной городской среды</t>
  </si>
  <si>
    <t>902 2 02 25527 04 0091 151</t>
  </si>
  <si>
    <t>952 2 02 25555 04 0000 151</t>
  </si>
  <si>
    <t>953 2 02 25555 04 0000 151</t>
  </si>
  <si>
    <t>904 2 02 29999 04 0041 151</t>
  </si>
  <si>
    <t>Субсидии на софинансирование реализации проектов, отобранных по итогам проведения конкурса проектов в рамках государственной программы "Развитие культуры и туризма в Томской области"</t>
  </si>
  <si>
    <t>Субсидии на проведение капитального ремонта объектов коммунальной инфраструктуры в целях подготовки хозяйственного комплекса Томской области к безаварийному прохождению отопительного сезона</t>
  </si>
  <si>
    <t>Прочие субсидии бюджетам городских округов (Поддержка государственных программ субъектов Российской Федерации и муниципальных программ формирования современной городской среды)</t>
  </si>
  <si>
    <t>907 2 02 29999 04 0048 151</t>
  </si>
  <si>
    <t>907 2 02 29999 04 0056 151</t>
  </si>
  <si>
    <t>952 2 02 29999 04 0061 151</t>
  </si>
  <si>
    <t>952 2 02 29999 04 0062 151</t>
  </si>
  <si>
    <t>954 2 02 29999 04 0062 151</t>
  </si>
  <si>
    <t>952 2 02 29999 04 0063 151</t>
  </si>
  <si>
    <t>953 2 02 29999 04 0063 151</t>
  </si>
  <si>
    <t>Субвенции на проведение ремонта жилых помещений, собственниками которых являются дети-сироты и дети, оставшиеся без попечения родителей</t>
  </si>
  <si>
    <t>906 2 02 49999 04 0058 151</t>
  </si>
  <si>
    <t>907 2 02 49999 04 0059 151</t>
  </si>
  <si>
    <t>Иные межбюджетные трансферты на денежное содержание работников единых дежурно-диспетчерских служб, осуществляющих деятельность  центров  обработки вызовов в муниципальных образованиях "Город Томск" и "Городской округ - закрытое административно-территориальное образование Северск Томской области", в рамках создания системы обеспечения вызова экстренных оперативных служб по единому номеру "112"</t>
  </si>
  <si>
    <t>Иные межбюджетные трансферты на создание в 2017 году условий для поэтапного введения федеральных государственных образовательных стандартов</t>
  </si>
  <si>
    <t>Предоставление негосударственными организациями грантов для получателей средств бюджетов городских округов</t>
  </si>
  <si>
    <t>Безвозмездные поступления от негосударственных организаций</t>
  </si>
  <si>
    <t>907 2 04 04010 04 0000 180</t>
  </si>
  <si>
    <t>Прочие безвозмездные поступления в бюджеты городских округов</t>
  </si>
  <si>
    <t>Прочие безвозмездные поступления в бюджеты городских округов (средства заинтересованных лиц - собственников помещений в многоквартирных домах, собственников иных зданий и сооружений, расположенных в границах дворовых территорий, направляемых на выполнение дополнительного перечня работ по благоустройству дворовых территорий в рамках муниципальной программы "Формирование современной городской среды ЗАТО Северск")</t>
  </si>
  <si>
    <t xml:space="preserve">Прочие безвозмездные поступления </t>
  </si>
  <si>
    <t>904 2 07 04050 04 0000 180</t>
  </si>
  <si>
    <t>952 2 07 04050 04 0065 180</t>
  </si>
  <si>
    <t>000 2 04 00000 00 0000 180</t>
  </si>
  <si>
    <t>000 2 07 00000 00 0000 000</t>
  </si>
  <si>
    <t>Субсидии бюджетам городских округов на реализацию федеральных целевых программ (реализация государственной программы "Обеспечение доступности жилья и улучшение качества жилищных условий населения Томской области" Основное мероприятие "Улучшение жилищных условий молодых семей Томской области")</t>
  </si>
  <si>
    <t>904 2 02 25519 04 0081 151</t>
  </si>
  <si>
    <t xml:space="preserve">Субсидии бюджетам городских округов на поддержку отрасли культуры (Комплектование книжных фондов муниципальных общедоступных библиотек и государственных центральных библиотек субъектов Российской Федерации (федеральный бюджет)) </t>
  </si>
  <si>
    <t>904 2 02 25519 04 0082 151</t>
  </si>
  <si>
    <t>Субсидии бюджетам городских округов на поддержку отрасли культуры (Комплектование книжных фондов муниципальных общедоступных библиотек и государственных центральных библиотек субъектов Российской Федерации (областной бюджет))</t>
  </si>
  <si>
    <t>904 2 02 25558 04 0000 151</t>
  </si>
  <si>
    <t>Субсидии бюджетам городских округов на обеспечение развития и укрепления материально-технической базы муниципальных домов культуры, поддержку творческой деятельности муниципальных театров в городах с численностью населения до 300 тысяч человек</t>
  </si>
  <si>
    <t>904 2 02 29999 04 0068 151</t>
  </si>
  <si>
    <t>Прочие субсидии бюджетам городских округов (Субсидии на приобретение спортивного инвентаря и оборудования для спортивных школ)</t>
  </si>
  <si>
    <t>902 2 02 35082 04 0241 151</t>
  </si>
  <si>
    <t>902 2 02 35120 04 0000 151</t>
  </si>
  <si>
    <t>Субвенции бюджетам городских округов на составление (изменение) списков кандидатов в присяжные заседатели федеральных судов общей юрисдикции в Российской Федерации</t>
  </si>
  <si>
    <t>902 2 07 04050 04 0000 180</t>
  </si>
  <si>
    <t>000 2 18 00000 00 0000 180</t>
  </si>
  <si>
    <t>907 2 18 04010 04 0000 180</t>
  </si>
  <si>
    <t>Доходы бюджетов городских округов от возврата  бюджетными учреждениями остатков субсидий прошлых лет</t>
  </si>
  <si>
    <t>182 1 06 06000 04 0000 110</t>
  </si>
  <si>
    <t>Доходы от продажи земельных участков, находящихся в собственности городских округов (за исключением земельных участков муниципальных и автономных учреждений)</t>
  </si>
  <si>
    <t>Субсидии бюджетам городских округов на поддержку отрасли культуры (государственная поддержка лучших работников муниципальных учреждений культуры, находящихся на территории сельских поселений)</t>
  </si>
  <si>
    <t>909 1 14 06024 04 0000 430</t>
  </si>
  <si>
    <t>904 2 02 25519 04 0083 151</t>
  </si>
  <si>
    <t>Субсидии бюджетам субъектов Российской Федерации на государственную поддержку малого и среднего предпринимательства, включая крестьянские (фермерские) хозяйства, а также на реализацию мероприятий по поддержке молодежного предпринимательства (софинансирование расходов на создание, развитие и обеспечение деятельности центров молодежного инновационного творчества, предусмотренных в муниципальных программах (подпрограммах), содержащих мероприятия, направленные на развитие малого и среднего предпринимательства)</t>
  </si>
  <si>
    <t>907 2 02 25527 04 0092 151</t>
  </si>
  <si>
    <t>902 2 02 25527 04 0093 151</t>
  </si>
  <si>
    <t>Субсидии бюджетам субъектов Российской Федерации на государственную поддержку малого и среднего предпринимательства, включая крестьянские (фермерские) хозяйства, а также на реализацию мероприятий по поддержке молодежного предпринимательства (софинансирование расходов на создание, развитие и обеспечение деятельности муниципальных центров поддержки предпринимательства, предусмотренных в муниципальных программах (подпрограммах), содержащих мероприятия, направленные на развитие малого и среднего предпринимательства)</t>
  </si>
  <si>
    <t>902 2 02 25527 04 0094 151</t>
  </si>
  <si>
    <t>Субсидии бюджетам субъектов Российской Федерации на государственную поддержку малого и среднего предпринимательства, включая крестьянские (фермерские) хозяйства, а также на реализацию мероприятий по поддержке молодежного предпринимательства (софинансирование расходов на развитие и обеспечение деятельности микрофинансовых организаций, предусмотренных в муниципальных программах (подпрограммах), содержащих мероприятия, направленные на развитие малого и среднего предпринимательства)</t>
  </si>
  <si>
    <t>Субсидии бюджетам субъектов Российской Федерации на государственную поддержку малого и среднего предпринимательства, включая крестьянские (фермерские) хозяйства, а также на реализацию мероприятий по поддержке молодежного предпринимательства (софинансирование расходов на поддержку стартующего бизнеса, а также на создание и (или) развитие, и (или) модернизацию производства товаров (работ, услуг), предусмотренных в муниципальных программах (подпрограммах), содержащих мероприятия, направленные на развитие малого и среднего предпринимательства)</t>
  </si>
  <si>
    <t>902 2 02 25527 04 0095 151</t>
  </si>
  <si>
    <t>902 2 02 29999 04 0046 151</t>
  </si>
  <si>
    <t>Субсидии на реализацию государственной программы "Обеспечение доступности жилья и улучшение качества жилищных условий населения Томской области" Основное мероприятие "Реализация проекта "Губернаторская ипотека" на территории Томской области" (частичное возмещение процентной ставки по ипотечным жилищным кредитам, взятым на приобретение вновь построенного жилья у застройщиков по договорам купли-продажи)</t>
  </si>
  <si>
    <t>000 1 03 02000 01 0000 110</t>
  </si>
  <si>
    <t>100 1 03 02230 01 0000 110</t>
  </si>
  <si>
    <t>100 1 03 02240 01 0000 110</t>
  </si>
  <si>
    <t>100 1 03 02250 01 0000 110</t>
  </si>
  <si>
    <t>100 1 03 02260 01 0000 110</t>
  </si>
  <si>
    <t>ОТЧЕТ                                                           
о доходах бюджета ЗАТО Северск по кодам видов доходов, подвидов доходов, классификации операций сектора государственного управления, относящихся к доходам бюджета, за 2017 год</t>
  </si>
  <si>
    <t>Приложение 2</t>
  </si>
  <si>
    <t>к Решению Думы ЗАТО Северск</t>
  </si>
  <si>
    <t>от_______________ №_________</t>
  </si>
  <si>
    <t>Александра Викторовна Парфененко</t>
  </si>
  <si>
    <t>952 2 02 30024 04 0235 151</t>
  </si>
</sst>
</file>

<file path=xl/styles.xml><?xml version="1.0" encoding="utf-8"?>
<styleSheet xmlns="http://schemas.openxmlformats.org/spreadsheetml/2006/main">
  <numFmts count="3">
    <numFmt numFmtId="164" formatCode="#,##0.0"/>
    <numFmt numFmtId="165" formatCode="0.0"/>
    <numFmt numFmtId="166" formatCode="#,##0.00_р_."/>
  </numFmts>
  <fonts count="8">
    <font>
      <sz val="10"/>
      <name val="Arial Cyr"/>
      <charset val="204"/>
    </font>
    <font>
      <sz val="10"/>
      <name val="Arial"/>
      <family val="2"/>
      <charset val="204"/>
    </font>
    <font>
      <sz val="12"/>
      <name val="Times New Roman"/>
      <family val="1"/>
      <charset val="204"/>
    </font>
    <font>
      <sz val="10"/>
      <name val="Arial Cyr"/>
      <charset val="204"/>
    </font>
    <font>
      <sz val="12"/>
      <color indexed="8"/>
      <name val="Times New Roman"/>
      <family val="1"/>
      <charset val="204"/>
    </font>
    <font>
      <sz val="12"/>
      <color theme="0"/>
      <name val="Times New Roman"/>
      <family val="1"/>
      <charset val="204"/>
    </font>
    <font>
      <sz val="12"/>
      <name val="Times New Roman"/>
      <family val="1"/>
    </font>
    <font>
      <sz val="10"/>
      <name val="Times New Roman"/>
      <family val="1"/>
      <charset val="204"/>
    </font>
  </fonts>
  <fills count="4">
    <fill>
      <patternFill patternType="none"/>
    </fill>
    <fill>
      <patternFill patternType="gray125"/>
    </fill>
    <fill>
      <patternFill patternType="solid">
        <fgColor theme="0"/>
        <bgColor indexed="64"/>
      </patternFill>
    </fill>
    <fill>
      <patternFill patternType="solid">
        <fgColor indexed="9"/>
        <bgColor indexed="64"/>
      </patternFill>
    </fill>
  </fills>
  <borders count="4">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4">
    <xf numFmtId="0" fontId="0" fillId="0" borderId="0"/>
    <xf numFmtId="9" fontId="3" fillId="0" borderId="0" applyFont="0" applyFill="0" applyBorder="0" applyAlignment="0" applyProtection="0"/>
    <xf numFmtId="0" fontId="1" fillId="0" borderId="0"/>
    <xf numFmtId="0" fontId="1" fillId="0" borderId="0" applyNumberFormat="0" applyFont="0" applyFill="0" applyBorder="0" applyAlignment="0" applyProtection="0">
      <alignment vertical="top"/>
    </xf>
  </cellStyleXfs>
  <cellXfs count="55">
    <xf numFmtId="0" fontId="0" fillId="0" borderId="0" xfId="0"/>
    <xf numFmtId="0" fontId="2" fillId="2" borderId="0" xfId="2" applyFont="1" applyFill="1"/>
    <xf numFmtId="0" fontId="2" fillId="0" borderId="0" xfId="2" applyFont="1" applyFill="1"/>
    <xf numFmtId="0" fontId="2" fillId="2" borderId="2" xfId="2" applyNumberFormat="1" applyFont="1" applyFill="1" applyBorder="1" applyAlignment="1">
      <alignment horizontal="center" vertical="center"/>
    </xf>
    <xf numFmtId="0" fontId="2" fillId="0" borderId="2" xfId="2" applyFont="1" applyFill="1" applyBorder="1" applyAlignment="1">
      <alignment horizontal="justify" vertical="center" wrapText="1"/>
    </xf>
    <xf numFmtId="0" fontId="2" fillId="0" borderId="0" xfId="2" applyNumberFormat="1" applyFont="1" applyFill="1" applyBorder="1" applyAlignment="1">
      <alignment horizontal="center" vertical="center"/>
    </xf>
    <xf numFmtId="0" fontId="2" fillId="2" borderId="2" xfId="2" applyFont="1" applyFill="1" applyBorder="1" applyAlignment="1">
      <alignment vertical="center"/>
    </xf>
    <xf numFmtId="49" fontId="2" fillId="2" borderId="2" xfId="2" applyNumberFormat="1" applyFont="1" applyFill="1" applyBorder="1" applyAlignment="1">
      <alignment horizontal="left" vertical="center"/>
    </xf>
    <xf numFmtId="4" fontId="2" fillId="0" borderId="2" xfId="2" applyNumberFormat="1" applyFont="1" applyFill="1" applyBorder="1" applyAlignment="1">
      <alignment horizontal="justify" vertical="center" wrapText="1"/>
    </xf>
    <xf numFmtId="4" fontId="2" fillId="0" borderId="2" xfId="0" applyNumberFormat="1" applyFont="1" applyFill="1" applyBorder="1" applyAlignment="1">
      <alignment horizontal="justify" vertical="center" wrapText="1"/>
    </xf>
    <xf numFmtId="4" fontId="2" fillId="3" borderId="2" xfId="2" applyNumberFormat="1" applyFont="1" applyFill="1" applyBorder="1" applyAlignment="1">
      <alignment horizontal="justify" vertical="center" wrapText="1"/>
    </xf>
    <xf numFmtId="0" fontId="2" fillId="0" borderId="0" xfId="2" applyFont="1" applyFill="1" applyAlignment="1">
      <alignment vertical="center"/>
    </xf>
    <xf numFmtId="49" fontId="2" fillId="0" borderId="0" xfId="2" applyNumberFormat="1" applyFont="1" applyFill="1" applyAlignment="1">
      <alignment horizontal="left" vertical="justify"/>
    </xf>
    <xf numFmtId="4" fontId="2" fillId="2" borderId="2" xfId="2" applyNumberFormat="1" applyFont="1" applyFill="1" applyBorder="1" applyAlignment="1">
      <alignment horizontal="justify" vertical="center" wrapText="1"/>
    </xf>
    <xf numFmtId="4" fontId="2" fillId="2" borderId="2" xfId="2" applyNumberFormat="1" applyFont="1" applyFill="1" applyBorder="1" applyAlignment="1">
      <alignment horizontal="center" vertical="center"/>
    </xf>
    <xf numFmtId="49" fontId="2" fillId="2" borderId="2" xfId="2" applyNumberFormat="1" applyFont="1" applyFill="1" applyBorder="1" applyAlignment="1">
      <alignment horizontal="left" vertical="center" wrapText="1"/>
    </xf>
    <xf numFmtId="4" fontId="2" fillId="0" borderId="0" xfId="2" applyNumberFormat="1" applyFont="1" applyFill="1"/>
    <xf numFmtId="49" fontId="2" fillId="0" borderId="2" xfId="0" applyNumberFormat="1" applyFont="1" applyBorder="1" applyAlignment="1">
      <alignment vertical="center"/>
    </xf>
    <xf numFmtId="49" fontId="2" fillId="0" borderId="2" xfId="0" applyNumberFormat="1" applyFont="1" applyBorder="1" applyAlignment="1">
      <alignment vertical="center" wrapText="1"/>
    </xf>
    <xf numFmtId="4" fontId="2" fillId="0" borderId="0" xfId="2" applyNumberFormat="1" applyFont="1" applyFill="1" applyBorder="1" applyAlignment="1">
      <alignment horizontal="left" vertical="center"/>
    </xf>
    <xf numFmtId="4" fontId="2" fillId="0" borderId="0" xfId="2" applyNumberFormat="1" applyFont="1" applyFill="1" applyBorder="1" applyAlignment="1">
      <alignment horizontal="center" vertical="center"/>
    </xf>
    <xf numFmtId="4" fontId="2" fillId="0" borderId="2" xfId="0" applyNumberFormat="1" applyFont="1" applyBorder="1" applyAlignment="1">
      <alignment horizontal="justify" vertical="center"/>
    </xf>
    <xf numFmtId="4" fontId="2" fillId="0" borderId="2" xfId="0" applyNumberFormat="1" applyFont="1" applyBorder="1" applyAlignment="1">
      <alignment horizontal="justify" vertical="center" wrapText="1"/>
    </xf>
    <xf numFmtId="0" fontId="5" fillId="0" borderId="0" xfId="2" applyFont="1" applyFill="1" applyBorder="1"/>
    <xf numFmtId="4" fontId="5" fillId="0" borderId="0" xfId="2" applyNumberFormat="1" applyFont="1" applyFill="1" applyBorder="1"/>
    <xf numFmtId="0" fontId="5" fillId="0" borderId="0" xfId="2" applyFont="1" applyFill="1" applyBorder="1" applyAlignment="1">
      <alignment vertical="center"/>
    </xf>
    <xf numFmtId="4" fontId="5" fillId="0" borderId="0" xfId="2" applyNumberFormat="1" applyFont="1" applyFill="1" applyBorder="1" applyAlignment="1">
      <alignment horizontal="center" vertical="center"/>
    </xf>
    <xf numFmtId="49" fontId="2" fillId="2" borderId="0" xfId="2" applyNumberFormat="1" applyFont="1" applyFill="1" applyAlignment="1">
      <alignment horizontal="left" vertical="justify"/>
    </xf>
    <xf numFmtId="49" fontId="2" fillId="0" borderId="2" xfId="2" applyNumberFormat="1" applyFont="1" applyFill="1" applyBorder="1" applyAlignment="1">
      <alignment horizontal="left" vertical="center"/>
    </xf>
    <xf numFmtId="1" fontId="2" fillId="0" borderId="2" xfId="0" applyNumberFormat="1" applyFont="1" applyFill="1" applyBorder="1" applyAlignment="1">
      <alignment horizontal="justify" vertical="center" wrapText="1"/>
    </xf>
    <xf numFmtId="4" fontId="2" fillId="0" borderId="2" xfId="2" applyNumberFormat="1" applyFont="1" applyFill="1" applyBorder="1" applyAlignment="1">
      <alignment horizontal="left" vertical="center" wrapText="1"/>
    </xf>
    <xf numFmtId="0" fontId="2" fillId="0" borderId="2" xfId="0" applyFont="1" applyFill="1" applyBorder="1" applyAlignment="1">
      <alignment horizontal="justify" vertical="center" wrapText="1"/>
    </xf>
    <xf numFmtId="164" fontId="2" fillId="3" borderId="2" xfId="2" applyNumberFormat="1" applyFont="1" applyFill="1" applyBorder="1" applyAlignment="1">
      <alignment horizontal="center" vertical="center"/>
    </xf>
    <xf numFmtId="166" fontId="6" fillId="2" borderId="0" xfId="0" applyNumberFormat="1" applyFont="1" applyFill="1" applyAlignment="1">
      <alignment horizontal="left" vertical="center"/>
    </xf>
    <xf numFmtId="0" fontId="2" fillId="2" borderId="0" xfId="2" applyFont="1" applyFill="1" applyBorder="1"/>
    <xf numFmtId="49" fontId="2" fillId="2" borderId="0" xfId="2" applyNumberFormat="1" applyFont="1" applyFill="1" applyBorder="1" applyAlignment="1">
      <alignment horizontal="left" vertical="justify"/>
    </xf>
    <xf numFmtId="0" fontId="2" fillId="2" borderId="3" xfId="2" applyFont="1" applyFill="1" applyBorder="1" applyAlignment="1">
      <alignment horizontal="center" vertical="center"/>
    </xf>
    <xf numFmtId="164" fontId="2" fillId="2" borderId="3" xfId="1" applyNumberFormat="1" applyFont="1" applyFill="1" applyBorder="1" applyAlignment="1">
      <alignment horizontal="center" vertical="center" wrapText="1"/>
    </xf>
    <xf numFmtId="0" fontId="7" fillId="2" borderId="2" xfId="2" applyFont="1" applyFill="1" applyBorder="1" applyAlignment="1">
      <alignment horizontal="center" vertical="center"/>
    </xf>
    <xf numFmtId="0" fontId="2" fillId="2" borderId="2" xfId="2" applyFont="1" applyFill="1" applyBorder="1" applyAlignment="1">
      <alignment horizontal="center" vertical="center"/>
    </xf>
    <xf numFmtId="1" fontId="2" fillId="2" borderId="2" xfId="0" applyNumberFormat="1" applyFont="1" applyFill="1" applyBorder="1" applyAlignment="1">
      <alignment horizontal="center" vertical="center" wrapText="1"/>
    </xf>
    <xf numFmtId="49" fontId="2" fillId="3" borderId="2" xfId="2" applyNumberFormat="1" applyFont="1" applyFill="1" applyBorder="1" applyAlignment="1">
      <alignment horizontal="left" vertical="center"/>
    </xf>
    <xf numFmtId="4" fontId="2" fillId="2" borderId="2" xfId="0" applyNumberFormat="1" applyFont="1" applyFill="1" applyBorder="1" applyAlignment="1">
      <alignment horizontal="center" vertical="center"/>
    </xf>
    <xf numFmtId="4" fontId="2" fillId="2" borderId="0" xfId="2" applyNumberFormat="1" applyFont="1" applyFill="1" applyBorder="1" applyAlignment="1">
      <alignment horizontal="center" vertical="center"/>
    </xf>
    <xf numFmtId="4" fontId="5" fillId="2" borderId="0" xfId="2" applyNumberFormat="1" applyFont="1" applyFill="1" applyBorder="1" applyAlignment="1">
      <alignment horizontal="center" vertical="center"/>
    </xf>
    <xf numFmtId="4" fontId="2" fillId="2" borderId="2" xfId="0" applyNumberFormat="1" applyFont="1" applyFill="1" applyBorder="1" applyAlignment="1">
      <alignment horizontal="justify" vertical="center" wrapText="1"/>
    </xf>
    <xf numFmtId="49" fontId="2" fillId="2" borderId="2" xfId="0" applyNumberFormat="1" applyFont="1" applyFill="1" applyBorder="1" applyAlignment="1">
      <alignment vertical="center" wrapText="1"/>
    </xf>
    <xf numFmtId="0" fontId="2" fillId="2" borderId="2" xfId="0" applyFont="1" applyFill="1" applyBorder="1" applyAlignment="1">
      <alignment horizontal="justify" vertical="center" wrapText="1"/>
    </xf>
    <xf numFmtId="1" fontId="2" fillId="2" borderId="2" xfId="0" applyNumberFormat="1" applyFont="1" applyFill="1" applyBorder="1" applyAlignment="1">
      <alignment horizontal="justify" vertical="center" wrapText="1"/>
    </xf>
    <xf numFmtId="4" fontId="5" fillId="2" borderId="2" xfId="2" applyNumberFormat="1" applyFont="1" applyFill="1" applyBorder="1" applyAlignment="1">
      <alignment horizontal="center" vertical="center"/>
    </xf>
    <xf numFmtId="165" fontId="6" fillId="0" borderId="0" xfId="3" applyNumberFormat="1" applyFont="1" applyFill="1" applyBorder="1" applyAlignment="1" applyProtection="1">
      <alignment horizontal="left" vertical="center"/>
    </xf>
    <xf numFmtId="166" fontId="6" fillId="0" borderId="0" xfId="0" applyNumberFormat="1" applyFont="1" applyFill="1" applyAlignment="1">
      <alignment horizontal="left" vertical="center"/>
    </xf>
    <xf numFmtId="4" fontId="2" fillId="0" borderId="2" xfId="2" applyNumberFormat="1" applyFont="1" applyFill="1" applyBorder="1" applyAlignment="1">
      <alignment horizontal="left" vertical="center"/>
    </xf>
    <xf numFmtId="0" fontId="2" fillId="0" borderId="0" xfId="0" applyFont="1" applyFill="1" applyAlignment="1">
      <alignment horizontal="center" vertical="center" wrapText="1"/>
    </xf>
    <xf numFmtId="2" fontId="2" fillId="2" borderId="1" xfId="2" applyNumberFormat="1" applyFont="1" applyFill="1" applyBorder="1" applyAlignment="1">
      <alignment horizontal="right" vertical="center"/>
    </xf>
  </cellXfs>
  <cellStyles count="4">
    <cellStyle name="Обычный" xfId="0" builtinId="0"/>
    <cellStyle name="Обычный_proekt_2005_1" xfId="3"/>
    <cellStyle name="Обычный_Приложение_06_доходы" xfId="2"/>
    <cellStyle name="Процентный"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H192"/>
  <sheetViews>
    <sheetView tabSelected="1" view="pageLayout" zoomScaleSheetLayoutView="100" workbookViewId="0">
      <selection activeCell="A5" sqref="A5:E5"/>
    </sheetView>
  </sheetViews>
  <sheetFormatPr defaultColWidth="8.88671875" defaultRowHeight="15.6"/>
  <cols>
    <col min="1" max="1" width="27.6640625" style="1" customWidth="1"/>
    <col min="2" max="2" width="52" style="12" customWidth="1"/>
    <col min="3" max="3" width="13.5546875" style="1" customWidth="1"/>
    <col min="4" max="4" width="14.5546875" style="1" customWidth="1"/>
    <col min="5" max="5" width="10" style="2" customWidth="1"/>
    <col min="6" max="6" width="8.88671875" style="2"/>
    <col min="7" max="7" width="14.109375" style="2" customWidth="1"/>
    <col min="8" max="16384" width="8.88671875" style="2"/>
  </cols>
  <sheetData>
    <row r="1" spans="1:7" ht="15.75" customHeight="1">
      <c r="B1" s="27"/>
      <c r="C1" s="50" t="s">
        <v>294</v>
      </c>
      <c r="D1" s="27"/>
      <c r="E1" s="27"/>
    </row>
    <row r="2" spans="1:7" ht="15.75" customHeight="1">
      <c r="B2" s="27"/>
      <c r="C2" s="50" t="s">
        <v>295</v>
      </c>
      <c r="D2" s="27"/>
      <c r="E2" s="27"/>
    </row>
    <row r="3" spans="1:7" ht="15.75" customHeight="1">
      <c r="B3" s="27"/>
      <c r="C3" s="51" t="s">
        <v>296</v>
      </c>
      <c r="D3" s="27"/>
      <c r="E3" s="27"/>
    </row>
    <row r="4" spans="1:7" ht="15.75" customHeight="1">
      <c r="B4" s="27"/>
      <c r="C4" s="33"/>
      <c r="D4" s="27"/>
      <c r="E4" s="27"/>
    </row>
    <row r="5" spans="1:7" ht="57.75" customHeight="1">
      <c r="A5" s="53" t="s">
        <v>293</v>
      </c>
      <c r="B5" s="53"/>
      <c r="C5" s="53"/>
      <c r="D5" s="53"/>
      <c r="E5" s="53"/>
    </row>
    <row r="6" spans="1:7">
      <c r="A6" s="34"/>
      <c r="B6" s="35"/>
      <c r="C6" s="54" t="s">
        <v>0</v>
      </c>
      <c r="D6" s="54"/>
      <c r="E6" s="54"/>
    </row>
    <row r="7" spans="1:7" s="1" customFormat="1" ht="50.25" customHeight="1">
      <c r="A7" s="36" t="s">
        <v>1</v>
      </c>
      <c r="B7" s="36" t="s">
        <v>2</v>
      </c>
      <c r="C7" s="37" t="s">
        <v>224</v>
      </c>
      <c r="D7" s="37" t="s">
        <v>199</v>
      </c>
      <c r="E7" s="37" t="s">
        <v>200</v>
      </c>
    </row>
    <row r="8" spans="1:7" s="1" customFormat="1">
      <c r="A8" s="38">
        <v>1</v>
      </c>
      <c r="B8" s="39">
        <v>2</v>
      </c>
      <c r="C8" s="40">
        <v>3</v>
      </c>
      <c r="D8" s="40">
        <v>4</v>
      </c>
      <c r="E8" s="40">
        <v>5</v>
      </c>
    </row>
    <row r="9" spans="1:7" s="5" customFormat="1" ht="18.600000000000001" customHeight="1">
      <c r="A9" s="3"/>
      <c r="B9" s="4" t="s">
        <v>3</v>
      </c>
      <c r="C9" s="14">
        <f>C10+C32</f>
        <v>960282.56</v>
      </c>
      <c r="D9" s="14">
        <f>D10+D32</f>
        <v>956640.12999999989</v>
      </c>
      <c r="E9" s="32">
        <f>D9/C9*100</f>
        <v>99.620691851365066</v>
      </c>
    </row>
    <row r="10" spans="1:7" ht="18.600000000000001" customHeight="1">
      <c r="A10" s="6"/>
      <c r="B10" s="4" t="s">
        <v>4</v>
      </c>
      <c r="C10" s="14">
        <f>C11+C12+C17+C22+C27+C31+C25</f>
        <v>791594.31</v>
      </c>
      <c r="D10" s="14">
        <f>D11+D12+D17+D22+D27+D31+D25</f>
        <v>793869.00999999989</v>
      </c>
      <c r="E10" s="32">
        <f t="shared" ref="E10:E103" si="0">D10/C10*100</f>
        <v>100.28735679012142</v>
      </c>
      <c r="G10" s="16"/>
    </row>
    <row r="11" spans="1:7" ht="18" customHeight="1">
      <c r="A11" s="7" t="s">
        <v>5</v>
      </c>
      <c r="B11" s="8" t="s">
        <v>6</v>
      </c>
      <c r="C11" s="14">
        <v>597823.78</v>
      </c>
      <c r="D11" s="14">
        <v>593956.47</v>
      </c>
      <c r="E11" s="32">
        <f t="shared" si="0"/>
        <v>99.353102012770378</v>
      </c>
    </row>
    <row r="12" spans="1:7" ht="54.6" customHeight="1">
      <c r="A12" s="7" t="s">
        <v>288</v>
      </c>
      <c r="B12" s="9" t="s">
        <v>7</v>
      </c>
      <c r="C12" s="14">
        <f>SUM(C13:C16)</f>
        <v>7360</v>
      </c>
      <c r="D12" s="14">
        <f>SUM(D13:D16)</f>
        <v>6490.5100000000011</v>
      </c>
      <c r="E12" s="32">
        <f t="shared" si="0"/>
        <v>88.186277173913069</v>
      </c>
    </row>
    <row r="13" spans="1:7" ht="101.4" customHeight="1">
      <c r="A13" s="28" t="s">
        <v>289</v>
      </c>
      <c r="B13" s="9" t="s">
        <v>201</v>
      </c>
      <c r="C13" s="14">
        <v>2887</v>
      </c>
      <c r="D13" s="14">
        <v>2666.95</v>
      </c>
      <c r="E13" s="32">
        <f t="shared" si="0"/>
        <v>92.377900935226876</v>
      </c>
    </row>
    <row r="14" spans="1:7" ht="117.6" customHeight="1">
      <c r="A14" s="28" t="s">
        <v>290</v>
      </c>
      <c r="B14" s="9" t="s">
        <v>202</v>
      </c>
      <c r="C14" s="14">
        <v>39</v>
      </c>
      <c r="D14" s="14">
        <v>27.07</v>
      </c>
      <c r="E14" s="32">
        <f t="shared" si="0"/>
        <v>69.410256410256409</v>
      </c>
    </row>
    <row r="15" spans="1:7" ht="100.2" customHeight="1">
      <c r="A15" s="28" t="s">
        <v>291</v>
      </c>
      <c r="B15" s="9" t="s">
        <v>203</v>
      </c>
      <c r="C15" s="14">
        <v>4954</v>
      </c>
      <c r="D15" s="14">
        <v>4313.0200000000004</v>
      </c>
      <c r="E15" s="32">
        <f t="shared" si="0"/>
        <v>87.061364553895842</v>
      </c>
    </row>
    <row r="16" spans="1:7" ht="100.2" customHeight="1">
      <c r="A16" s="28" t="s">
        <v>292</v>
      </c>
      <c r="B16" s="29" t="s">
        <v>204</v>
      </c>
      <c r="C16" s="14">
        <v>-520</v>
      </c>
      <c r="D16" s="14">
        <v>-516.53</v>
      </c>
      <c r="E16" s="32">
        <f t="shared" si="0"/>
        <v>99.332692307692298</v>
      </c>
    </row>
    <row r="17" spans="1:5" ht="19.95" customHeight="1">
      <c r="A17" s="7" t="s">
        <v>8</v>
      </c>
      <c r="B17" s="8" t="s">
        <v>9</v>
      </c>
      <c r="C17" s="14">
        <f>C18+C19+C20+C21</f>
        <v>89753.400000000009</v>
      </c>
      <c r="D17" s="14">
        <f>D18+D19+D20+D21</f>
        <v>90790.59</v>
      </c>
      <c r="E17" s="32">
        <f t="shared" si="0"/>
        <v>101.15559967644678</v>
      </c>
    </row>
    <row r="18" spans="1:5" ht="37.200000000000003" customHeight="1">
      <c r="A18" s="7" t="s">
        <v>10</v>
      </c>
      <c r="B18" s="8" t="s">
        <v>11</v>
      </c>
      <c r="C18" s="14">
        <v>41773.4</v>
      </c>
      <c r="D18" s="14">
        <v>42248.33</v>
      </c>
      <c r="E18" s="32">
        <f t="shared" si="0"/>
        <v>101.13691966658209</v>
      </c>
    </row>
    <row r="19" spans="1:5" ht="37.200000000000003" customHeight="1">
      <c r="A19" s="7" t="s">
        <v>12</v>
      </c>
      <c r="B19" s="8" t="s">
        <v>13</v>
      </c>
      <c r="C19" s="14">
        <v>47402.7</v>
      </c>
      <c r="D19" s="14">
        <v>47078.48</v>
      </c>
      <c r="E19" s="32">
        <f t="shared" si="0"/>
        <v>99.316030521468207</v>
      </c>
    </row>
    <row r="20" spans="1:5" ht="18.600000000000001" customHeight="1">
      <c r="A20" s="7" t="s">
        <v>14</v>
      </c>
      <c r="B20" s="8" t="s">
        <v>15</v>
      </c>
      <c r="C20" s="14">
        <v>160</v>
      </c>
      <c r="D20" s="14">
        <v>159.52000000000001</v>
      </c>
      <c r="E20" s="32">
        <f t="shared" si="0"/>
        <v>99.700000000000017</v>
      </c>
    </row>
    <row r="21" spans="1:5" ht="36.6" customHeight="1">
      <c r="A21" s="7" t="s">
        <v>16</v>
      </c>
      <c r="B21" s="8" t="s">
        <v>17</v>
      </c>
      <c r="C21" s="14">
        <v>417.3</v>
      </c>
      <c r="D21" s="14">
        <v>1304.26</v>
      </c>
      <c r="E21" s="32">
        <f t="shared" si="0"/>
        <v>312.54732806134678</v>
      </c>
    </row>
    <row r="22" spans="1:5" ht="19.2" customHeight="1">
      <c r="A22" s="7" t="s">
        <v>18</v>
      </c>
      <c r="B22" s="8" t="s">
        <v>19</v>
      </c>
      <c r="C22" s="14">
        <f>C23+C24</f>
        <v>86819.23000000001</v>
      </c>
      <c r="D22" s="14">
        <f>D23+D24</f>
        <v>92388.84</v>
      </c>
      <c r="E22" s="32">
        <f t="shared" si="0"/>
        <v>106.41518013923871</v>
      </c>
    </row>
    <row r="23" spans="1:5" ht="19.2" customHeight="1">
      <c r="A23" s="7" t="s">
        <v>20</v>
      </c>
      <c r="B23" s="8" t="s">
        <v>21</v>
      </c>
      <c r="C23" s="14">
        <v>22432</v>
      </c>
      <c r="D23" s="14">
        <v>23930.1</v>
      </c>
      <c r="E23" s="32">
        <f t="shared" si="0"/>
        <v>106.67840584878745</v>
      </c>
    </row>
    <row r="24" spans="1:5" ht="19.2" customHeight="1">
      <c r="A24" s="7" t="s">
        <v>273</v>
      </c>
      <c r="B24" s="8" t="s">
        <v>22</v>
      </c>
      <c r="C24" s="14">
        <f>55509.23+8878</f>
        <v>64387.23</v>
      </c>
      <c r="D24" s="14">
        <f>58414.61+10044.13</f>
        <v>68458.740000000005</v>
      </c>
      <c r="E24" s="32">
        <f t="shared" si="0"/>
        <v>106.32347439080701</v>
      </c>
    </row>
    <row r="25" spans="1:5" ht="36.6" customHeight="1">
      <c r="A25" s="28" t="s">
        <v>213</v>
      </c>
      <c r="B25" s="30" t="s">
        <v>214</v>
      </c>
      <c r="C25" s="49">
        <f>C26</f>
        <v>0</v>
      </c>
      <c r="D25" s="14">
        <f>D26</f>
        <v>1.23</v>
      </c>
      <c r="E25" s="32"/>
    </row>
    <row r="26" spans="1:5" ht="36.6" customHeight="1">
      <c r="A26" s="28" t="s">
        <v>215</v>
      </c>
      <c r="B26" s="30" t="s">
        <v>216</v>
      </c>
      <c r="C26" s="14"/>
      <c r="D26" s="14">
        <v>1.23</v>
      </c>
      <c r="E26" s="32"/>
    </row>
    <row r="27" spans="1:5" ht="21" customHeight="1">
      <c r="A27" s="7" t="s">
        <v>23</v>
      </c>
      <c r="B27" s="8" t="s">
        <v>24</v>
      </c>
      <c r="C27" s="14">
        <f>SUM(C28:C30)</f>
        <v>9837.9</v>
      </c>
      <c r="D27" s="14">
        <f>SUM(D28:D30)</f>
        <v>10241.25</v>
      </c>
      <c r="E27" s="32">
        <f t="shared" si="0"/>
        <v>104.09996035739336</v>
      </c>
    </row>
    <row r="28" spans="1:5" ht="68.400000000000006" customHeight="1">
      <c r="A28" s="28" t="s">
        <v>205</v>
      </c>
      <c r="B28" s="9" t="s">
        <v>206</v>
      </c>
      <c r="C28" s="14">
        <v>9347.2999999999993</v>
      </c>
      <c r="D28" s="14">
        <v>10069.65</v>
      </c>
      <c r="E28" s="32">
        <f t="shared" si="0"/>
        <v>107.72790003530433</v>
      </c>
    </row>
    <row r="29" spans="1:5" ht="37.950000000000003" customHeight="1">
      <c r="A29" s="28" t="s">
        <v>207</v>
      </c>
      <c r="B29" s="9" t="s">
        <v>208</v>
      </c>
      <c r="C29" s="14">
        <v>269.7</v>
      </c>
      <c r="D29" s="14">
        <v>50</v>
      </c>
      <c r="E29" s="32">
        <f t="shared" si="0"/>
        <v>18.539117538005193</v>
      </c>
    </row>
    <row r="30" spans="1:5" ht="116.4" customHeight="1">
      <c r="A30" s="28" t="s">
        <v>209</v>
      </c>
      <c r="B30" s="9" t="s">
        <v>210</v>
      </c>
      <c r="C30" s="14">
        <v>220.9</v>
      </c>
      <c r="D30" s="14">
        <v>121.6</v>
      </c>
      <c r="E30" s="32">
        <f t="shared" si="0"/>
        <v>55.047532820280665</v>
      </c>
    </row>
    <row r="31" spans="1:5" ht="36.6" customHeight="1">
      <c r="A31" s="41" t="s">
        <v>211</v>
      </c>
      <c r="B31" s="10" t="s">
        <v>212</v>
      </c>
      <c r="C31" s="14"/>
      <c r="D31" s="14">
        <v>0.12</v>
      </c>
      <c r="E31" s="32"/>
    </row>
    <row r="32" spans="1:5" ht="19.2" customHeight="1">
      <c r="A32" s="7"/>
      <c r="B32" s="4" t="s">
        <v>25</v>
      </c>
      <c r="C32" s="14">
        <f>C33+C45+C48+C52+C53+C47</f>
        <v>168688.25</v>
      </c>
      <c r="D32" s="14">
        <f>D33+D45+D47+D48+D52+D53</f>
        <v>162771.12</v>
      </c>
      <c r="E32" s="32">
        <f t="shared" si="0"/>
        <v>96.492269022886887</v>
      </c>
    </row>
    <row r="33" spans="1:5" ht="42" customHeight="1">
      <c r="A33" s="7" t="s">
        <v>26</v>
      </c>
      <c r="B33" s="4" t="s">
        <v>27</v>
      </c>
      <c r="C33" s="14">
        <f>C34+C35+C38+C39</f>
        <v>93085.329999999987</v>
      </c>
      <c r="D33" s="14">
        <f>D34+D35+D38+D39</f>
        <v>83940.23</v>
      </c>
      <c r="E33" s="32">
        <f>D33/C33*100</f>
        <v>90.175573315365597</v>
      </c>
    </row>
    <row r="34" spans="1:5" ht="70.95" customHeight="1">
      <c r="A34" s="7" t="s">
        <v>28</v>
      </c>
      <c r="B34" s="4" t="s">
        <v>29</v>
      </c>
      <c r="C34" s="14">
        <v>2</v>
      </c>
      <c r="D34" s="14">
        <v>9.7799999999999994</v>
      </c>
      <c r="E34" s="32"/>
    </row>
    <row r="35" spans="1:5" ht="19.2" customHeight="1">
      <c r="A35" s="7"/>
      <c r="B35" s="9" t="s">
        <v>30</v>
      </c>
      <c r="C35" s="14">
        <f>C36+C37</f>
        <v>54075.43</v>
      </c>
      <c r="D35" s="14">
        <f>D36+D37</f>
        <v>43952.43</v>
      </c>
      <c r="E35" s="32">
        <f t="shared" si="0"/>
        <v>81.279852975741477</v>
      </c>
    </row>
    <row r="36" spans="1:5" ht="102" customHeight="1">
      <c r="A36" s="7" t="s">
        <v>31</v>
      </c>
      <c r="B36" s="9" t="s">
        <v>32</v>
      </c>
      <c r="C36" s="14">
        <v>25797.43</v>
      </c>
      <c r="D36" s="14">
        <v>21617.56</v>
      </c>
      <c r="E36" s="32">
        <f t="shared" si="0"/>
        <v>83.797339502423313</v>
      </c>
    </row>
    <row r="37" spans="1:5" ht="103.95" customHeight="1">
      <c r="A37" s="7" t="s">
        <v>33</v>
      </c>
      <c r="B37" s="9" t="s">
        <v>34</v>
      </c>
      <c r="C37" s="14">
        <v>28278</v>
      </c>
      <c r="D37" s="14">
        <v>22334.87</v>
      </c>
      <c r="E37" s="32">
        <f t="shared" si="0"/>
        <v>78.983202489567859</v>
      </c>
    </row>
    <row r="38" spans="1:5" ht="72" customHeight="1">
      <c r="A38" s="7" t="s">
        <v>35</v>
      </c>
      <c r="B38" s="9" t="s">
        <v>36</v>
      </c>
      <c r="C38" s="14">
        <v>160</v>
      </c>
      <c r="D38" s="14">
        <v>133.59</v>
      </c>
      <c r="E38" s="32">
        <f t="shared" si="0"/>
        <v>83.493750000000006</v>
      </c>
    </row>
    <row r="39" spans="1:5" ht="101.4" customHeight="1">
      <c r="A39" s="7" t="s">
        <v>37</v>
      </c>
      <c r="B39" s="9" t="s">
        <v>38</v>
      </c>
      <c r="C39" s="14">
        <f>C40+C41+C42+C43+C44</f>
        <v>38847.899999999994</v>
      </c>
      <c r="D39" s="14">
        <f>D40+D41+D42+D43+D44</f>
        <v>39844.43</v>
      </c>
      <c r="E39" s="32">
        <f t="shared" si="0"/>
        <v>102.56520944504079</v>
      </c>
    </row>
    <row r="40" spans="1:5" ht="54" customHeight="1">
      <c r="A40" s="7" t="s">
        <v>39</v>
      </c>
      <c r="B40" s="9" t="s">
        <v>40</v>
      </c>
      <c r="C40" s="14">
        <v>24323.01</v>
      </c>
      <c r="D40" s="14">
        <v>25492.92</v>
      </c>
      <c r="E40" s="32">
        <f t="shared" si="0"/>
        <v>104.80988989438396</v>
      </c>
    </row>
    <row r="41" spans="1:5" ht="54" customHeight="1">
      <c r="A41" s="7" t="s">
        <v>41</v>
      </c>
      <c r="B41" s="9" t="s">
        <v>42</v>
      </c>
      <c r="C41" s="14">
        <v>7145</v>
      </c>
      <c r="D41" s="14">
        <v>6833.51</v>
      </c>
      <c r="E41" s="32">
        <f t="shared" si="0"/>
        <v>95.640447865640311</v>
      </c>
    </row>
    <row r="42" spans="1:5" ht="62.4">
      <c r="A42" s="7" t="s">
        <v>43</v>
      </c>
      <c r="B42" s="9" t="s">
        <v>44</v>
      </c>
      <c r="C42" s="14">
        <v>554.16999999999996</v>
      </c>
      <c r="D42" s="14">
        <v>674.03</v>
      </c>
      <c r="E42" s="32">
        <f t="shared" si="0"/>
        <v>121.6287420827544</v>
      </c>
    </row>
    <row r="43" spans="1:5" ht="55.2" customHeight="1">
      <c r="A43" s="7" t="s">
        <v>45</v>
      </c>
      <c r="B43" s="9" t="s">
        <v>46</v>
      </c>
      <c r="C43" s="14">
        <v>1249.83</v>
      </c>
      <c r="D43" s="14">
        <v>1177.54</v>
      </c>
      <c r="E43" s="32">
        <f t="shared" si="0"/>
        <v>94.21601337781938</v>
      </c>
    </row>
    <row r="44" spans="1:5" ht="67.2" customHeight="1">
      <c r="A44" s="7" t="s">
        <v>47</v>
      </c>
      <c r="B44" s="9" t="s">
        <v>48</v>
      </c>
      <c r="C44" s="14">
        <v>5575.89</v>
      </c>
      <c r="D44" s="14">
        <v>5666.43</v>
      </c>
      <c r="E44" s="32">
        <f t="shared" si="0"/>
        <v>101.6237766526958</v>
      </c>
    </row>
    <row r="45" spans="1:5" ht="21.6" customHeight="1">
      <c r="A45" s="7" t="s">
        <v>49</v>
      </c>
      <c r="B45" s="8" t="s">
        <v>50</v>
      </c>
      <c r="C45" s="14">
        <f>C46</f>
        <v>21875</v>
      </c>
      <c r="D45" s="14">
        <f>D46</f>
        <v>21881.62</v>
      </c>
      <c r="E45" s="32">
        <f t="shared" si="0"/>
        <v>100.03026285714284</v>
      </c>
    </row>
    <row r="46" spans="1:5" ht="36.6" customHeight="1">
      <c r="A46" s="7" t="s">
        <v>51</v>
      </c>
      <c r="B46" s="8" t="s">
        <v>52</v>
      </c>
      <c r="C46" s="14">
        <v>21875</v>
      </c>
      <c r="D46" s="14">
        <v>21881.62</v>
      </c>
      <c r="E46" s="32">
        <f t="shared" si="0"/>
        <v>100.03026285714284</v>
      </c>
    </row>
    <row r="47" spans="1:5" ht="36.6" customHeight="1">
      <c r="A47" s="7" t="s">
        <v>53</v>
      </c>
      <c r="B47" s="10" t="s">
        <v>54</v>
      </c>
      <c r="C47" s="14">
        <v>4379.47</v>
      </c>
      <c r="D47" s="14">
        <v>4959.96</v>
      </c>
      <c r="E47" s="32">
        <f t="shared" si="0"/>
        <v>113.25480023838502</v>
      </c>
    </row>
    <row r="48" spans="1:5" ht="34.950000000000003" customHeight="1">
      <c r="A48" s="7" t="s">
        <v>55</v>
      </c>
      <c r="B48" s="8" t="s">
        <v>56</v>
      </c>
      <c r="C48" s="14">
        <f>C49+C50+C51</f>
        <v>37160.300000000003</v>
      </c>
      <c r="D48" s="14">
        <f>D49+D50+D51</f>
        <v>38767.229999999996</v>
      </c>
      <c r="E48" s="32">
        <f t="shared" si="0"/>
        <v>104.3243192331601</v>
      </c>
    </row>
    <row r="49" spans="1:7" ht="124.8">
      <c r="A49" s="7" t="s">
        <v>57</v>
      </c>
      <c r="B49" s="9" t="s">
        <v>58</v>
      </c>
      <c r="C49" s="14">
        <v>37010.300000000003</v>
      </c>
      <c r="D49" s="14">
        <v>38463.629999999997</v>
      </c>
      <c r="E49" s="32">
        <f t="shared" si="0"/>
        <v>103.92682577552735</v>
      </c>
    </row>
    <row r="50" spans="1:7" ht="69" customHeight="1">
      <c r="A50" s="7" t="s">
        <v>59</v>
      </c>
      <c r="B50" s="8" t="s">
        <v>60</v>
      </c>
      <c r="C50" s="14">
        <v>150</v>
      </c>
      <c r="D50" s="14">
        <v>302.89</v>
      </c>
      <c r="E50" s="32">
        <f t="shared" si="0"/>
        <v>201.92666666666668</v>
      </c>
    </row>
    <row r="51" spans="1:7" ht="69" customHeight="1">
      <c r="A51" s="7" t="s">
        <v>276</v>
      </c>
      <c r="B51" s="13" t="s">
        <v>274</v>
      </c>
      <c r="C51" s="14"/>
      <c r="D51" s="14">
        <v>0.71</v>
      </c>
      <c r="E51" s="32"/>
    </row>
    <row r="52" spans="1:7" ht="19.95" customHeight="1">
      <c r="A52" s="7" t="s">
        <v>61</v>
      </c>
      <c r="B52" s="8" t="s">
        <v>62</v>
      </c>
      <c r="C52" s="14">
        <v>11145.55</v>
      </c>
      <c r="D52" s="14">
        <v>11707.98</v>
      </c>
      <c r="E52" s="32">
        <f t="shared" si="0"/>
        <v>105.04622921255569</v>
      </c>
    </row>
    <row r="53" spans="1:7" ht="19.95" customHeight="1">
      <c r="A53" s="7" t="s">
        <v>63</v>
      </c>
      <c r="B53" s="8" t="s">
        <v>64</v>
      </c>
      <c r="C53" s="14">
        <v>1042.5999999999999</v>
      </c>
      <c r="D53" s="14">
        <v>1514.1</v>
      </c>
      <c r="E53" s="32">
        <f t="shared" si="0"/>
        <v>145.22347976213311</v>
      </c>
    </row>
    <row r="54" spans="1:7" ht="19.95" customHeight="1">
      <c r="A54" s="7" t="s">
        <v>65</v>
      </c>
      <c r="B54" s="8" t="s">
        <v>66</v>
      </c>
      <c r="C54" s="14">
        <f>C55+C154+C151+C145+C147</f>
        <v>3084214.9299999997</v>
      </c>
      <c r="D54" s="14">
        <f>D55++D145+D147+D151+D154</f>
        <v>3084395.96</v>
      </c>
      <c r="E54" s="32">
        <f t="shared" si="0"/>
        <v>100.00586956499819</v>
      </c>
      <c r="G54" s="16"/>
    </row>
    <row r="55" spans="1:7" ht="38.4" customHeight="1">
      <c r="A55" s="7" t="s">
        <v>67</v>
      </c>
      <c r="B55" s="8" t="s">
        <v>68</v>
      </c>
      <c r="C55" s="14">
        <f>C56+C61+C98+C129</f>
        <v>3087728.55</v>
      </c>
      <c r="D55" s="14">
        <f>D56+D61+D98+D129</f>
        <v>3087609.36</v>
      </c>
      <c r="E55" s="32">
        <f t="shared" si="0"/>
        <v>99.996139880884286</v>
      </c>
      <c r="G55" s="16"/>
    </row>
    <row r="56" spans="1:7" ht="36" customHeight="1">
      <c r="A56" s="7" t="s">
        <v>114</v>
      </c>
      <c r="B56" s="8" t="s">
        <v>113</v>
      </c>
      <c r="C56" s="14">
        <f>SUM(C57:C60)</f>
        <v>1382741.2</v>
      </c>
      <c r="D56" s="14">
        <f>SUM(D57:D60)</f>
        <v>1382741.2</v>
      </c>
      <c r="E56" s="32">
        <f t="shared" si="0"/>
        <v>100</v>
      </c>
      <c r="G56" s="16"/>
    </row>
    <row r="57" spans="1:7" ht="83.4" customHeight="1">
      <c r="A57" s="7" t="s">
        <v>109</v>
      </c>
      <c r="B57" s="8" t="s">
        <v>69</v>
      </c>
      <c r="C57" s="14">
        <v>285871</v>
      </c>
      <c r="D57" s="14">
        <v>285871</v>
      </c>
      <c r="E57" s="32">
        <f t="shared" si="0"/>
        <v>100</v>
      </c>
      <c r="G57" s="16"/>
    </row>
    <row r="58" spans="1:7" ht="59.4" customHeight="1">
      <c r="A58" s="7" t="s">
        <v>110</v>
      </c>
      <c r="B58" s="8" t="s">
        <v>70</v>
      </c>
      <c r="C58" s="14">
        <v>132190.29999999999</v>
      </c>
      <c r="D58" s="14">
        <v>132190.29999999999</v>
      </c>
      <c r="E58" s="32">
        <f t="shared" si="0"/>
        <v>100</v>
      </c>
      <c r="G58" s="16"/>
    </row>
    <row r="59" spans="1:7" ht="40.200000000000003" customHeight="1">
      <c r="A59" s="7" t="s">
        <v>172</v>
      </c>
      <c r="B59" s="8" t="s">
        <v>173</v>
      </c>
      <c r="C59" s="14">
        <v>83910.9</v>
      </c>
      <c r="D59" s="14">
        <v>83910.9</v>
      </c>
      <c r="E59" s="32">
        <f t="shared" si="0"/>
        <v>100</v>
      </c>
      <c r="G59" s="16"/>
    </row>
    <row r="60" spans="1:7" ht="72" customHeight="1">
      <c r="A60" s="7" t="s">
        <v>111</v>
      </c>
      <c r="B60" s="8" t="s">
        <v>71</v>
      </c>
      <c r="C60" s="14">
        <v>880769</v>
      </c>
      <c r="D60" s="14">
        <v>880769</v>
      </c>
      <c r="E60" s="32">
        <f t="shared" si="0"/>
        <v>100</v>
      </c>
      <c r="G60" s="16"/>
    </row>
    <row r="61" spans="1:7" ht="37.950000000000003" customHeight="1">
      <c r="A61" s="7" t="s">
        <v>116</v>
      </c>
      <c r="B61" s="8" t="s">
        <v>115</v>
      </c>
      <c r="C61" s="14">
        <f>SUM(C62:C75)</f>
        <v>339500.29000000004</v>
      </c>
      <c r="D61" s="14">
        <f>SUM(D62:D75)</f>
        <v>339396.82</v>
      </c>
      <c r="E61" s="32">
        <f t="shared" si="0"/>
        <v>99.969522853721259</v>
      </c>
      <c r="G61" s="16"/>
    </row>
    <row r="62" spans="1:7" ht="129.6" customHeight="1">
      <c r="A62" s="7" t="s">
        <v>223</v>
      </c>
      <c r="B62" s="8" t="s">
        <v>257</v>
      </c>
      <c r="C62" s="14">
        <v>1889.41</v>
      </c>
      <c r="D62" s="14">
        <v>1889.41</v>
      </c>
      <c r="E62" s="32">
        <f t="shared" si="0"/>
        <v>100</v>
      </c>
      <c r="G62" s="16"/>
    </row>
    <row r="63" spans="1:7" ht="93.6">
      <c r="A63" s="7" t="s">
        <v>122</v>
      </c>
      <c r="B63" s="8" t="s">
        <v>98</v>
      </c>
      <c r="C63" s="14">
        <v>29711</v>
      </c>
      <c r="D63" s="14">
        <v>29711</v>
      </c>
      <c r="E63" s="32">
        <f t="shared" si="0"/>
        <v>100</v>
      </c>
      <c r="G63" s="16"/>
    </row>
    <row r="64" spans="1:7" ht="99" customHeight="1">
      <c r="A64" s="7" t="s">
        <v>258</v>
      </c>
      <c r="B64" s="13" t="s">
        <v>259</v>
      </c>
      <c r="C64" s="14">
        <v>1.05</v>
      </c>
      <c r="D64" s="14">
        <v>1.05</v>
      </c>
      <c r="E64" s="32">
        <f t="shared" si="0"/>
        <v>100</v>
      </c>
      <c r="G64" s="16"/>
    </row>
    <row r="65" spans="1:7" ht="93.6">
      <c r="A65" s="7" t="s">
        <v>260</v>
      </c>
      <c r="B65" s="13" t="s">
        <v>261</v>
      </c>
      <c r="C65" s="14">
        <v>2.19</v>
      </c>
      <c r="D65" s="14">
        <v>2.19</v>
      </c>
      <c r="E65" s="32">
        <f t="shared" si="0"/>
        <v>100</v>
      </c>
      <c r="G65" s="16"/>
    </row>
    <row r="66" spans="1:7" ht="78">
      <c r="A66" s="7" t="s">
        <v>277</v>
      </c>
      <c r="B66" s="13" t="s">
        <v>275</v>
      </c>
      <c r="C66" s="14">
        <v>50</v>
      </c>
      <c r="D66" s="14">
        <v>50</v>
      </c>
      <c r="E66" s="32">
        <f t="shared" si="0"/>
        <v>100</v>
      </c>
      <c r="G66" s="16"/>
    </row>
    <row r="67" spans="1:7" ht="198" customHeight="1">
      <c r="A67" s="17" t="s">
        <v>228</v>
      </c>
      <c r="B67" s="8" t="s">
        <v>226</v>
      </c>
      <c r="C67" s="14">
        <v>2700</v>
      </c>
      <c r="D67" s="14">
        <v>2700</v>
      </c>
      <c r="E67" s="32">
        <f t="shared" si="0"/>
        <v>100</v>
      </c>
      <c r="G67" s="16"/>
    </row>
    <row r="68" spans="1:7" ht="196.95" customHeight="1">
      <c r="A68" s="17" t="s">
        <v>279</v>
      </c>
      <c r="B68" s="13" t="s">
        <v>278</v>
      </c>
      <c r="C68" s="14">
        <v>5752.52</v>
      </c>
      <c r="D68" s="14">
        <v>5752.52</v>
      </c>
      <c r="E68" s="32">
        <f t="shared" si="0"/>
        <v>100</v>
      </c>
      <c r="G68" s="16"/>
    </row>
    <row r="69" spans="1:7" ht="196.2" customHeight="1">
      <c r="A69" s="17" t="s">
        <v>280</v>
      </c>
      <c r="B69" s="13" t="s">
        <v>281</v>
      </c>
      <c r="C69" s="14">
        <v>274.39999999999998</v>
      </c>
      <c r="D69" s="14">
        <v>274.39999999999998</v>
      </c>
      <c r="E69" s="32">
        <f t="shared" si="0"/>
        <v>100</v>
      </c>
      <c r="G69" s="16"/>
    </row>
    <row r="70" spans="1:7" ht="197.4" customHeight="1">
      <c r="A70" s="17" t="s">
        <v>282</v>
      </c>
      <c r="B70" s="13" t="s">
        <v>283</v>
      </c>
      <c r="C70" s="14">
        <v>3000</v>
      </c>
      <c r="D70" s="14">
        <v>3000</v>
      </c>
      <c r="E70" s="32">
        <f t="shared" si="0"/>
        <v>100</v>
      </c>
      <c r="G70" s="16"/>
    </row>
    <row r="71" spans="1:7" ht="207" customHeight="1">
      <c r="A71" s="17" t="s">
        <v>285</v>
      </c>
      <c r="B71" s="13" t="s">
        <v>284</v>
      </c>
      <c r="C71" s="14">
        <v>9148.65</v>
      </c>
      <c r="D71" s="14">
        <v>9148.65</v>
      </c>
      <c r="E71" s="32">
        <f t="shared" si="0"/>
        <v>100</v>
      </c>
      <c r="G71" s="16"/>
    </row>
    <row r="72" spans="1:7" ht="85.2" customHeight="1">
      <c r="A72" s="17" t="s">
        <v>229</v>
      </c>
      <c r="B72" s="8" t="s">
        <v>227</v>
      </c>
      <c r="C72" s="14">
        <v>16380.02</v>
      </c>
      <c r="D72" s="14">
        <v>16380.02</v>
      </c>
      <c r="E72" s="32">
        <f t="shared" si="0"/>
        <v>100</v>
      </c>
      <c r="G72" s="16"/>
    </row>
    <row r="73" spans="1:7" ht="83.4" customHeight="1">
      <c r="A73" s="17" t="s">
        <v>230</v>
      </c>
      <c r="B73" s="8" t="s">
        <v>227</v>
      </c>
      <c r="C73" s="14">
        <v>6601.61</v>
      </c>
      <c r="D73" s="14">
        <v>6601.61</v>
      </c>
      <c r="E73" s="32">
        <f t="shared" si="0"/>
        <v>100</v>
      </c>
      <c r="G73" s="16"/>
    </row>
    <row r="74" spans="1:7" ht="101.4" customHeight="1">
      <c r="A74" s="7" t="s">
        <v>262</v>
      </c>
      <c r="B74" s="13" t="s">
        <v>263</v>
      </c>
      <c r="C74" s="14">
        <v>8587.7999999999993</v>
      </c>
      <c r="D74" s="14">
        <v>8587.7999999999993</v>
      </c>
      <c r="E74" s="32">
        <f t="shared" si="0"/>
        <v>100</v>
      </c>
      <c r="G74" s="16"/>
    </row>
    <row r="75" spans="1:7" ht="22.2" customHeight="1">
      <c r="A75" s="7" t="s">
        <v>123</v>
      </c>
      <c r="B75" s="8" t="s">
        <v>72</v>
      </c>
      <c r="C75" s="14">
        <f>SUM(C76:C97)</f>
        <v>255401.64</v>
      </c>
      <c r="D75" s="14">
        <f>SUM(D76:D97)</f>
        <v>255298.16999999998</v>
      </c>
      <c r="E75" s="32">
        <f t="shared" si="0"/>
        <v>99.959487339235551</v>
      </c>
      <c r="G75" s="16"/>
    </row>
    <row r="76" spans="1:7" ht="35.4" customHeight="1">
      <c r="A76" s="7" t="s">
        <v>124</v>
      </c>
      <c r="B76" s="8" t="s">
        <v>73</v>
      </c>
      <c r="C76" s="14">
        <v>135.80000000000001</v>
      </c>
      <c r="D76" s="14">
        <v>99</v>
      </c>
      <c r="E76" s="32">
        <f t="shared" si="0"/>
        <v>72.901325478645063</v>
      </c>
      <c r="G76" s="16"/>
    </row>
    <row r="77" spans="1:7" ht="35.4" customHeight="1">
      <c r="A77" s="7" t="s">
        <v>125</v>
      </c>
      <c r="B77" s="8" t="s">
        <v>74</v>
      </c>
      <c r="C77" s="14">
        <v>9507.7999999999993</v>
      </c>
      <c r="D77" s="14">
        <v>9507.7999999999993</v>
      </c>
      <c r="E77" s="32">
        <f t="shared" si="0"/>
        <v>100</v>
      </c>
      <c r="G77" s="16"/>
    </row>
    <row r="78" spans="1:7" ht="143.4" customHeight="1">
      <c r="A78" s="15" t="s">
        <v>126</v>
      </c>
      <c r="B78" s="13" t="s">
        <v>105</v>
      </c>
      <c r="C78" s="14">
        <v>40070.6</v>
      </c>
      <c r="D78" s="14">
        <v>40070.6</v>
      </c>
      <c r="E78" s="32">
        <f t="shared" si="0"/>
        <v>100</v>
      </c>
      <c r="G78" s="16"/>
    </row>
    <row r="79" spans="1:7" ht="136.94999999999999" customHeight="1">
      <c r="A79" s="7" t="s">
        <v>127</v>
      </c>
      <c r="B79" s="8" t="s">
        <v>107</v>
      </c>
      <c r="C79" s="14">
        <v>25858</v>
      </c>
      <c r="D79" s="14">
        <v>25858</v>
      </c>
      <c r="E79" s="32">
        <f t="shared" si="0"/>
        <v>100</v>
      </c>
      <c r="G79" s="16"/>
    </row>
    <row r="80" spans="1:7" ht="73.2" customHeight="1">
      <c r="A80" s="7" t="s">
        <v>128</v>
      </c>
      <c r="B80" s="8" t="s">
        <v>99</v>
      </c>
      <c r="C80" s="14">
        <v>7452.3</v>
      </c>
      <c r="D80" s="14">
        <v>7452.3</v>
      </c>
      <c r="E80" s="32">
        <f t="shared" si="0"/>
        <v>100</v>
      </c>
      <c r="G80" s="16"/>
    </row>
    <row r="81" spans="1:7" ht="165" customHeight="1">
      <c r="A81" s="7" t="s">
        <v>129</v>
      </c>
      <c r="B81" s="8" t="s">
        <v>106</v>
      </c>
      <c r="C81" s="14">
        <v>4946.8999999999996</v>
      </c>
      <c r="D81" s="14">
        <v>4946.8999999999996</v>
      </c>
      <c r="E81" s="32">
        <f t="shared" si="0"/>
        <v>100</v>
      </c>
      <c r="G81" s="16"/>
    </row>
    <row r="82" spans="1:7" ht="104.4" customHeight="1">
      <c r="A82" s="7" t="s">
        <v>190</v>
      </c>
      <c r="B82" s="21" t="s">
        <v>185</v>
      </c>
      <c r="C82" s="14">
        <v>112960</v>
      </c>
      <c r="D82" s="14">
        <v>112960</v>
      </c>
      <c r="E82" s="32">
        <f t="shared" si="0"/>
        <v>100</v>
      </c>
      <c r="G82" s="16"/>
    </row>
    <row r="83" spans="1:7" ht="237.75" customHeight="1">
      <c r="A83" s="7" t="s">
        <v>130</v>
      </c>
      <c r="B83" s="8" t="s">
        <v>100</v>
      </c>
      <c r="C83" s="14">
        <v>10384.700000000001</v>
      </c>
      <c r="D83" s="14">
        <v>10384.700000000001</v>
      </c>
      <c r="E83" s="32">
        <f t="shared" si="0"/>
        <v>100</v>
      </c>
      <c r="G83" s="16"/>
    </row>
    <row r="84" spans="1:7" ht="39" customHeight="1">
      <c r="A84" s="7" t="s">
        <v>131</v>
      </c>
      <c r="B84" s="8" t="s">
        <v>75</v>
      </c>
      <c r="C84" s="14">
        <v>2094.5</v>
      </c>
      <c r="D84" s="14">
        <v>2094.5</v>
      </c>
      <c r="E84" s="32">
        <f t="shared" si="0"/>
        <v>100</v>
      </c>
      <c r="G84" s="16"/>
    </row>
    <row r="85" spans="1:7" ht="82.2" customHeight="1">
      <c r="A85" s="7" t="s">
        <v>231</v>
      </c>
      <c r="B85" s="8" t="s">
        <v>232</v>
      </c>
      <c r="C85" s="14">
        <v>173.1</v>
      </c>
      <c r="D85" s="14">
        <v>173.1</v>
      </c>
      <c r="E85" s="32">
        <f t="shared" si="0"/>
        <v>100</v>
      </c>
      <c r="G85" s="16"/>
    </row>
    <row r="86" spans="1:7" ht="61.2" customHeight="1">
      <c r="A86" s="7" t="s">
        <v>132</v>
      </c>
      <c r="B86" s="8" t="s">
        <v>76</v>
      </c>
      <c r="C86" s="14">
        <v>6500.1</v>
      </c>
      <c r="D86" s="14">
        <v>6500.1</v>
      </c>
      <c r="E86" s="32">
        <f t="shared" si="0"/>
        <v>100</v>
      </c>
      <c r="G86" s="16"/>
    </row>
    <row r="87" spans="1:7" ht="60.6" customHeight="1">
      <c r="A87" s="7" t="s">
        <v>133</v>
      </c>
      <c r="B87" s="8" t="s">
        <v>76</v>
      </c>
      <c r="C87" s="14">
        <v>869</v>
      </c>
      <c r="D87" s="14">
        <v>869</v>
      </c>
      <c r="E87" s="32">
        <f t="shared" si="0"/>
        <v>100</v>
      </c>
      <c r="G87" s="16"/>
    </row>
    <row r="88" spans="1:7" ht="94.5" customHeight="1">
      <c r="A88" s="7" t="s">
        <v>218</v>
      </c>
      <c r="B88" s="8" t="s">
        <v>217</v>
      </c>
      <c r="C88" s="14">
        <v>1477.32</v>
      </c>
      <c r="D88" s="14">
        <v>1477.32</v>
      </c>
      <c r="E88" s="32">
        <f t="shared" si="0"/>
        <v>100</v>
      </c>
      <c r="G88" s="16"/>
    </row>
    <row r="89" spans="1:7" ht="163.19999999999999" customHeight="1">
      <c r="A89" s="7" t="s">
        <v>286</v>
      </c>
      <c r="B89" s="13" t="s">
        <v>287</v>
      </c>
      <c r="C89" s="14">
        <v>2734</v>
      </c>
      <c r="D89" s="14">
        <v>2734</v>
      </c>
      <c r="E89" s="32">
        <f t="shared" si="0"/>
        <v>100</v>
      </c>
      <c r="G89" s="16"/>
    </row>
    <row r="90" spans="1:7" ht="100.95" customHeight="1">
      <c r="A90" s="17" t="s">
        <v>235</v>
      </c>
      <c r="B90" s="21" t="s">
        <v>191</v>
      </c>
      <c r="C90" s="42">
        <v>7766.3</v>
      </c>
      <c r="D90" s="42">
        <v>7766.3</v>
      </c>
      <c r="E90" s="32">
        <f t="shared" si="0"/>
        <v>100</v>
      </c>
      <c r="G90" s="16"/>
    </row>
    <row r="91" spans="1:7" ht="137.4" customHeight="1">
      <c r="A91" s="17" t="s">
        <v>236</v>
      </c>
      <c r="B91" s="21" t="s">
        <v>192</v>
      </c>
      <c r="C91" s="42">
        <v>251.2</v>
      </c>
      <c r="D91" s="42">
        <v>251.2</v>
      </c>
      <c r="E91" s="32">
        <f t="shared" si="0"/>
        <v>100</v>
      </c>
      <c r="G91" s="16"/>
    </row>
    <row r="92" spans="1:7" ht="84" customHeight="1">
      <c r="A92" s="17" t="s">
        <v>237</v>
      </c>
      <c r="B92" s="21" t="s">
        <v>233</v>
      </c>
      <c r="C92" s="42">
        <v>1393.3</v>
      </c>
      <c r="D92" s="42">
        <v>1393.3</v>
      </c>
      <c r="E92" s="32">
        <f t="shared" si="0"/>
        <v>100</v>
      </c>
      <c r="G92" s="16"/>
    </row>
    <row r="93" spans="1:7" ht="78" customHeight="1">
      <c r="A93" s="17" t="s">
        <v>238</v>
      </c>
      <c r="B93" s="22" t="s">
        <v>155</v>
      </c>
      <c r="C93" s="14">
        <v>10527.07</v>
      </c>
      <c r="D93" s="14">
        <v>10527.07</v>
      </c>
      <c r="E93" s="32">
        <f t="shared" si="0"/>
        <v>100</v>
      </c>
      <c r="G93" s="16"/>
    </row>
    <row r="94" spans="1:7" ht="78.75" customHeight="1">
      <c r="A94" s="17" t="s">
        <v>239</v>
      </c>
      <c r="B94" s="22" t="s">
        <v>155</v>
      </c>
      <c r="C94" s="14">
        <v>1120.03</v>
      </c>
      <c r="D94" s="14">
        <v>1053.3599999999999</v>
      </c>
      <c r="E94" s="32">
        <f t="shared" si="0"/>
        <v>94.047480871048094</v>
      </c>
      <c r="G94" s="16"/>
    </row>
    <row r="95" spans="1:7" ht="72.599999999999994" customHeight="1">
      <c r="A95" s="17" t="s">
        <v>240</v>
      </c>
      <c r="B95" s="22" t="s">
        <v>234</v>
      </c>
      <c r="C95" s="14">
        <v>5755.15</v>
      </c>
      <c r="D95" s="14">
        <v>5755.15</v>
      </c>
      <c r="E95" s="32">
        <f t="shared" si="0"/>
        <v>100</v>
      </c>
      <c r="G95" s="16"/>
    </row>
    <row r="96" spans="1:7" ht="72.599999999999994" customHeight="1">
      <c r="A96" s="17" t="s">
        <v>241</v>
      </c>
      <c r="B96" s="22" t="s">
        <v>234</v>
      </c>
      <c r="C96" s="14">
        <v>2319.4699999999998</v>
      </c>
      <c r="D96" s="14">
        <v>2319.4699999999998</v>
      </c>
      <c r="E96" s="32">
        <f t="shared" si="0"/>
        <v>100</v>
      </c>
      <c r="G96" s="16"/>
    </row>
    <row r="97" spans="1:7" ht="59.4" customHeight="1">
      <c r="A97" s="7" t="s">
        <v>264</v>
      </c>
      <c r="B97" s="45" t="s">
        <v>265</v>
      </c>
      <c r="C97" s="14">
        <v>1105</v>
      </c>
      <c r="D97" s="14">
        <v>1105</v>
      </c>
      <c r="E97" s="32">
        <f t="shared" si="0"/>
        <v>100</v>
      </c>
      <c r="G97" s="16"/>
    </row>
    <row r="98" spans="1:7" ht="35.4" customHeight="1">
      <c r="A98" s="7" t="s">
        <v>117</v>
      </c>
      <c r="B98" s="8" t="s">
        <v>77</v>
      </c>
      <c r="C98" s="14">
        <f>C99+C122+C125+C126+C127+C128</f>
        <v>1015890.7400000001</v>
      </c>
      <c r="D98" s="14">
        <f>D99+D122+D125+D126+D127+D128</f>
        <v>1015890.5200000001</v>
      </c>
      <c r="E98" s="32">
        <f t="shared" si="0"/>
        <v>99.99997834412784</v>
      </c>
      <c r="F98" s="16"/>
      <c r="G98" s="16"/>
    </row>
    <row r="99" spans="1:7" ht="52.95" customHeight="1">
      <c r="A99" s="7" t="s">
        <v>134</v>
      </c>
      <c r="B99" s="9" t="s">
        <v>78</v>
      </c>
      <c r="C99" s="14">
        <f>SUM(C100:C121)</f>
        <v>964871.41000000015</v>
      </c>
      <c r="D99" s="14">
        <f>SUM(D100:D121)</f>
        <v>964871.41000000015</v>
      </c>
      <c r="E99" s="32">
        <f t="shared" si="0"/>
        <v>100</v>
      </c>
      <c r="G99" s="16"/>
    </row>
    <row r="100" spans="1:7" ht="148.19999999999999" customHeight="1">
      <c r="A100" s="7" t="s">
        <v>135</v>
      </c>
      <c r="B100" s="8" t="s">
        <v>79</v>
      </c>
      <c r="C100" s="14">
        <v>522751.9</v>
      </c>
      <c r="D100" s="14">
        <v>522751.9</v>
      </c>
      <c r="E100" s="32">
        <f t="shared" si="0"/>
        <v>100</v>
      </c>
      <c r="G100" s="16"/>
    </row>
    <row r="101" spans="1:7" ht="88.2" customHeight="1">
      <c r="A101" s="7" t="s">
        <v>136</v>
      </c>
      <c r="B101" s="8" t="s">
        <v>102</v>
      </c>
      <c r="C101" s="14">
        <v>403187.20000000001</v>
      </c>
      <c r="D101" s="14">
        <v>403187.20000000001</v>
      </c>
      <c r="E101" s="32">
        <f t="shared" si="0"/>
        <v>100</v>
      </c>
      <c r="G101" s="16"/>
    </row>
    <row r="102" spans="1:7" ht="89.4" customHeight="1">
      <c r="A102" s="7" t="s">
        <v>137</v>
      </c>
      <c r="B102" s="8" t="s">
        <v>108</v>
      </c>
      <c r="C102" s="14">
        <v>2946.6</v>
      </c>
      <c r="D102" s="14">
        <v>2946.6</v>
      </c>
      <c r="E102" s="32">
        <f t="shared" si="0"/>
        <v>100</v>
      </c>
      <c r="G102" s="16"/>
    </row>
    <row r="103" spans="1:7" ht="87.6" customHeight="1">
      <c r="A103" s="7" t="s">
        <v>138</v>
      </c>
      <c r="B103" s="8" t="s">
        <v>80</v>
      </c>
      <c r="C103" s="14">
        <v>46.9</v>
      </c>
      <c r="D103" s="14">
        <v>46.9</v>
      </c>
      <c r="E103" s="32">
        <f t="shared" si="0"/>
        <v>100</v>
      </c>
      <c r="G103" s="16"/>
    </row>
    <row r="104" spans="1:7" ht="75.599999999999994" customHeight="1">
      <c r="A104" s="7" t="s">
        <v>139</v>
      </c>
      <c r="B104" s="8" t="s">
        <v>81</v>
      </c>
      <c r="C104" s="14">
        <v>47</v>
      </c>
      <c r="D104" s="14">
        <v>47</v>
      </c>
      <c r="E104" s="32">
        <f t="shared" ref="E104:E160" si="1">D104/C104*100</f>
        <v>100</v>
      </c>
      <c r="G104" s="16"/>
    </row>
    <row r="105" spans="1:7" ht="74.400000000000006" customHeight="1">
      <c r="A105" s="7" t="s">
        <v>140</v>
      </c>
      <c r="B105" s="8" t="s">
        <v>81</v>
      </c>
      <c r="C105" s="14">
        <v>727</v>
      </c>
      <c r="D105" s="14">
        <v>727</v>
      </c>
      <c r="E105" s="32">
        <f t="shared" si="1"/>
        <v>100</v>
      </c>
      <c r="G105" s="16"/>
    </row>
    <row r="106" spans="1:7" ht="70.95" customHeight="1">
      <c r="A106" s="7" t="s">
        <v>141</v>
      </c>
      <c r="B106" s="8" t="s">
        <v>82</v>
      </c>
      <c r="C106" s="14">
        <v>1115</v>
      </c>
      <c r="D106" s="14">
        <v>1115</v>
      </c>
      <c r="E106" s="32">
        <f t="shared" si="1"/>
        <v>100</v>
      </c>
      <c r="G106" s="16"/>
    </row>
    <row r="107" spans="1:7" ht="136.19999999999999" customHeight="1">
      <c r="A107" s="7" t="s">
        <v>142</v>
      </c>
      <c r="B107" s="8" t="s">
        <v>83</v>
      </c>
      <c r="C107" s="14">
        <v>19</v>
      </c>
      <c r="D107" s="14">
        <v>19</v>
      </c>
      <c r="E107" s="32">
        <f t="shared" si="1"/>
        <v>100</v>
      </c>
      <c r="G107" s="16"/>
    </row>
    <row r="108" spans="1:7" ht="100.2" customHeight="1">
      <c r="A108" s="7" t="s">
        <v>143</v>
      </c>
      <c r="B108" s="8" t="s">
        <v>84</v>
      </c>
      <c r="C108" s="14">
        <v>0.6</v>
      </c>
      <c r="D108" s="14">
        <v>0.6</v>
      </c>
      <c r="E108" s="32">
        <f t="shared" si="1"/>
        <v>100</v>
      </c>
      <c r="G108" s="16"/>
    </row>
    <row r="109" spans="1:7" ht="87.6" customHeight="1">
      <c r="A109" s="7" t="s">
        <v>144</v>
      </c>
      <c r="B109" s="8" t="s">
        <v>85</v>
      </c>
      <c r="C109" s="14">
        <v>73</v>
      </c>
      <c r="D109" s="14">
        <v>73</v>
      </c>
      <c r="E109" s="32">
        <f t="shared" si="1"/>
        <v>100</v>
      </c>
      <c r="G109" s="16"/>
    </row>
    <row r="110" spans="1:7" ht="73.2" customHeight="1">
      <c r="A110" s="7" t="s">
        <v>145</v>
      </c>
      <c r="B110" s="8" t="s">
        <v>86</v>
      </c>
      <c r="C110" s="14">
        <v>4905</v>
      </c>
      <c r="D110" s="14">
        <v>4905</v>
      </c>
      <c r="E110" s="32">
        <f t="shared" si="1"/>
        <v>100</v>
      </c>
      <c r="G110" s="16"/>
    </row>
    <row r="111" spans="1:7" ht="91.2" customHeight="1">
      <c r="A111" s="7" t="s">
        <v>156</v>
      </c>
      <c r="B111" s="8" t="s">
        <v>157</v>
      </c>
      <c r="C111" s="14">
        <v>270</v>
      </c>
      <c r="D111" s="14">
        <v>270</v>
      </c>
      <c r="E111" s="32">
        <f t="shared" si="1"/>
        <v>100</v>
      </c>
      <c r="G111" s="16"/>
    </row>
    <row r="112" spans="1:7" ht="90.6" customHeight="1">
      <c r="A112" s="7" t="s">
        <v>146</v>
      </c>
      <c r="B112" s="8" t="s">
        <v>87</v>
      </c>
      <c r="C112" s="14">
        <v>109</v>
      </c>
      <c r="D112" s="14">
        <v>109</v>
      </c>
      <c r="E112" s="32">
        <f t="shared" si="1"/>
        <v>100</v>
      </c>
      <c r="G112" s="16"/>
    </row>
    <row r="113" spans="1:7" ht="77.400000000000006" customHeight="1">
      <c r="A113" s="7" t="s">
        <v>147</v>
      </c>
      <c r="B113" s="8" t="s">
        <v>88</v>
      </c>
      <c r="C113" s="14">
        <v>258.26</v>
      </c>
      <c r="D113" s="14">
        <v>258.26</v>
      </c>
      <c r="E113" s="32">
        <f t="shared" si="1"/>
        <v>100</v>
      </c>
      <c r="G113" s="16"/>
    </row>
    <row r="114" spans="1:7" ht="196.2" customHeight="1">
      <c r="A114" s="7" t="s">
        <v>148</v>
      </c>
      <c r="B114" s="8" t="s">
        <v>101</v>
      </c>
      <c r="C114" s="14">
        <v>798.64</v>
      </c>
      <c r="D114" s="14">
        <v>798.64</v>
      </c>
      <c r="E114" s="32">
        <f t="shared" si="1"/>
        <v>100</v>
      </c>
      <c r="G114" s="16"/>
    </row>
    <row r="115" spans="1:7" ht="87" customHeight="1">
      <c r="A115" s="7" t="s">
        <v>149</v>
      </c>
      <c r="B115" s="8" t="s">
        <v>89</v>
      </c>
      <c r="C115" s="14">
        <v>1.9</v>
      </c>
      <c r="D115" s="14">
        <v>1.9</v>
      </c>
      <c r="E115" s="32">
        <f t="shared" si="1"/>
        <v>100</v>
      </c>
      <c r="G115" s="16"/>
    </row>
    <row r="116" spans="1:7" ht="75.599999999999994" customHeight="1">
      <c r="A116" s="7" t="s">
        <v>150</v>
      </c>
      <c r="B116" s="8" t="s">
        <v>104</v>
      </c>
      <c r="C116" s="14">
        <v>498.5</v>
      </c>
      <c r="D116" s="14">
        <v>498.5</v>
      </c>
      <c r="E116" s="32">
        <f t="shared" si="1"/>
        <v>100</v>
      </c>
      <c r="G116" s="16"/>
    </row>
    <row r="117" spans="1:7" ht="82.2" customHeight="1">
      <c r="A117" s="7" t="s">
        <v>151</v>
      </c>
      <c r="B117" s="8" t="s">
        <v>104</v>
      </c>
      <c r="C117" s="14">
        <v>498.5</v>
      </c>
      <c r="D117" s="14">
        <v>498.5</v>
      </c>
      <c r="E117" s="32">
        <f t="shared" si="1"/>
        <v>100</v>
      </c>
      <c r="G117" s="16"/>
    </row>
    <row r="118" spans="1:7" ht="198" customHeight="1">
      <c r="A118" s="7" t="s">
        <v>152</v>
      </c>
      <c r="B118" s="8" t="s">
        <v>90</v>
      </c>
      <c r="C118" s="14">
        <v>782.2</v>
      </c>
      <c r="D118" s="14">
        <v>782.2</v>
      </c>
      <c r="E118" s="32">
        <f t="shared" si="1"/>
        <v>100</v>
      </c>
      <c r="G118" s="16"/>
    </row>
    <row r="119" spans="1:7" ht="64.95" customHeight="1">
      <c r="A119" s="7" t="s">
        <v>298</v>
      </c>
      <c r="B119" s="8" t="s">
        <v>242</v>
      </c>
      <c r="C119" s="14">
        <v>257.31</v>
      </c>
      <c r="D119" s="14">
        <v>257.31</v>
      </c>
      <c r="E119" s="32">
        <f t="shared" si="1"/>
        <v>100</v>
      </c>
      <c r="G119" s="16"/>
    </row>
    <row r="120" spans="1:7" ht="234">
      <c r="A120" s="7" t="s">
        <v>153</v>
      </c>
      <c r="B120" s="8" t="s">
        <v>91</v>
      </c>
      <c r="C120" s="14">
        <v>25147.599999999999</v>
      </c>
      <c r="D120" s="14">
        <v>25147.599999999999</v>
      </c>
      <c r="E120" s="32">
        <f t="shared" si="1"/>
        <v>100</v>
      </c>
      <c r="G120" s="16"/>
    </row>
    <row r="121" spans="1:7" ht="52.95" customHeight="1">
      <c r="A121" s="7" t="s">
        <v>154</v>
      </c>
      <c r="B121" s="8" t="s">
        <v>103</v>
      </c>
      <c r="C121" s="14">
        <v>430.3</v>
      </c>
      <c r="D121" s="14">
        <v>430.3</v>
      </c>
      <c r="E121" s="32">
        <f t="shared" si="1"/>
        <v>100</v>
      </c>
      <c r="G121" s="16"/>
    </row>
    <row r="122" spans="1:7" ht="70.2" customHeight="1">
      <c r="A122" s="7" t="s">
        <v>160</v>
      </c>
      <c r="B122" s="9" t="s">
        <v>163</v>
      </c>
      <c r="C122" s="14">
        <f>SUM(C123:C124)</f>
        <v>38773.599999999999</v>
      </c>
      <c r="D122" s="14">
        <f>SUM(D123:D124)</f>
        <v>38773.599999999999</v>
      </c>
      <c r="E122" s="32">
        <f t="shared" si="1"/>
        <v>100</v>
      </c>
      <c r="G122" s="16"/>
    </row>
    <row r="123" spans="1:7" ht="140.4">
      <c r="A123" s="7" t="s">
        <v>158</v>
      </c>
      <c r="B123" s="22" t="s">
        <v>162</v>
      </c>
      <c r="C123" s="14">
        <v>15650</v>
      </c>
      <c r="D123" s="14">
        <v>15650</v>
      </c>
      <c r="E123" s="32">
        <f t="shared" si="1"/>
        <v>100</v>
      </c>
      <c r="G123" s="16"/>
    </row>
    <row r="124" spans="1:7" ht="93.6">
      <c r="A124" s="7" t="s">
        <v>159</v>
      </c>
      <c r="B124" s="22" t="s">
        <v>161</v>
      </c>
      <c r="C124" s="14">
        <v>23123.599999999999</v>
      </c>
      <c r="D124" s="14">
        <v>23123.599999999999</v>
      </c>
      <c r="E124" s="32">
        <f t="shared" si="1"/>
        <v>100</v>
      </c>
      <c r="G124" s="16"/>
    </row>
    <row r="125" spans="1:7" ht="99.6" customHeight="1">
      <c r="A125" s="7" t="s">
        <v>112</v>
      </c>
      <c r="B125" s="8" t="s">
        <v>92</v>
      </c>
      <c r="C125" s="14">
        <v>9094.77</v>
      </c>
      <c r="D125" s="14">
        <v>9094.77</v>
      </c>
      <c r="E125" s="32">
        <f t="shared" si="1"/>
        <v>100</v>
      </c>
      <c r="G125" s="16"/>
    </row>
    <row r="126" spans="1:7" ht="69.75" customHeight="1">
      <c r="A126" s="18" t="s">
        <v>266</v>
      </c>
      <c r="B126" s="22" t="s">
        <v>164</v>
      </c>
      <c r="C126" s="14">
        <v>1815.02</v>
      </c>
      <c r="D126" s="14">
        <v>1815.02</v>
      </c>
      <c r="E126" s="32">
        <f t="shared" si="1"/>
        <v>100</v>
      </c>
      <c r="G126" s="16"/>
    </row>
    <row r="127" spans="1:7" ht="71.400000000000006" customHeight="1">
      <c r="A127" s="46" t="s">
        <v>267</v>
      </c>
      <c r="B127" s="45" t="s">
        <v>268</v>
      </c>
      <c r="C127" s="14">
        <v>11.34</v>
      </c>
      <c r="D127" s="14">
        <v>11.34</v>
      </c>
      <c r="E127" s="32">
        <f t="shared" si="1"/>
        <v>100</v>
      </c>
      <c r="G127" s="16"/>
    </row>
    <row r="128" spans="1:7" ht="71.400000000000006" customHeight="1">
      <c r="A128" s="18" t="s">
        <v>166</v>
      </c>
      <c r="B128" s="22" t="s">
        <v>165</v>
      </c>
      <c r="C128" s="14">
        <v>1324.6</v>
      </c>
      <c r="D128" s="14">
        <v>1324.38</v>
      </c>
      <c r="E128" s="32">
        <f>D128/C128*100</f>
        <v>99.983391212441504</v>
      </c>
      <c r="G128" s="16"/>
    </row>
    <row r="129" spans="1:7" ht="21.6" customHeight="1">
      <c r="A129" s="7" t="s">
        <v>118</v>
      </c>
      <c r="B129" s="8" t="s">
        <v>93</v>
      </c>
      <c r="C129" s="14">
        <f>SUM(C130:C144)</f>
        <v>349596.31999999995</v>
      </c>
      <c r="D129" s="14">
        <f>SUM(D130:D144)</f>
        <v>349580.81999999995</v>
      </c>
      <c r="E129" s="32">
        <f t="shared" si="1"/>
        <v>99.995566314885693</v>
      </c>
      <c r="G129" s="16"/>
    </row>
    <row r="130" spans="1:7" ht="88.95" customHeight="1">
      <c r="A130" s="17" t="s">
        <v>219</v>
      </c>
      <c r="B130" s="21" t="s">
        <v>195</v>
      </c>
      <c r="C130" s="14">
        <v>60000</v>
      </c>
      <c r="D130" s="14">
        <v>60000</v>
      </c>
      <c r="E130" s="32">
        <f>D130/C130*100</f>
        <v>100</v>
      </c>
      <c r="G130" s="16"/>
    </row>
    <row r="131" spans="1:7" ht="58.95" customHeight="1">
      <c r="A131" s="7" t="s">
        <v>187</v>
      </c>
      <c r="B131" s="21" t="s">
        <v>186</v>
      </c>
      <c r="C131" s="14">
        <v>1976.67</v>
      </c>
      <c r="D131" s="14">
        <v>1976.67</v>
      </c>
      <c r="E131" s="32">
        <f t="shared" si="1"/>
        <v>100</v>
      </c>
      <c r="G131" s="16"/>
    </row>
    <row r="132" spans="1:7" ht="55.2" customHeight="1">
      <c r="A132" s="7" t="s">
        <v>188</v>
      </c>
      <c r="B132" s="21" t="s">
        <v>186</v>
      </c>
      <c r="C132" s="14">
        <v>1239.93</v>
      </c>
      <c r="D132" s="14">
        <v>1224.43</v>
      </c>
      <c r="E132" s="32">
        <f t="shared" si="1"/>
        <v>98.749929431500163</v>
      </c>
      <c r="G132" s="16"/>
    </row>
    <row r="133" spans="1:7" ht="104.4" customHeight="1">
      <c r="A133" s="7" t="s">
        <v>119</v>
      </c>
      <c r="B133" s="8" t="s">
        <v>94</v>
      </c>
      <c r="C133" s="14">
        <v>1944.9</v>
      </c>
      <c r="D133" s="14">
        <v>1944.9</v>
      </c>
      <c r="E133" s="32">
        <f t="shared" si="1"/>
        <v>100</v>
      </c>
      <c r="G133" s="16"/>
    </row>
    <row r="134" spans="1:7" ht="234">
      <c r="A134" s="7" t="s">
        <v>120</v>
      </c>
      <c r="B134" s="9" t="s">
        <v>95</v>
      </c>
      <c r="C134" s="14">
        <v>1010</v>
      </c>
      <c r="D134" s="14">
        <v>1010</v>
      </c>
      <c r="E134" s="32">
        <f t="shared" si="1"/>
        <v>100</v>
      </c>
      <c r="G134" s="16"/>
    </row>
    <row r="135" spans="1:7" ht="69.599999999999994" customHeight="1">
      <c r="A135" s="7" t="s">
        <v>170</v>
      </c>
      <c r="B135" s="9" t="s">
        <v>171</v>
      </c>
      <c r="C135" s="14">
        <v>29433.7</v>
      </c>
      <c r="D135" s="14">
        <v>29433.7</v>
      </c>
      <c r="E135" s="32">
        <f t="shared" si="1"/>
        <v>100</v>
      </c>
      <c r="G135" s="16"/>
    </row>
    <row r="136" spans="1:7" ht="71.400000000000006" customHeight="1">
      <c r="A136" s="7" t="s">
        <v>121</v>
      </c>
      <c r="B136" s="9" t="s">
        <v>96</v>
      </c>
      <c r="C136" s="14">
        <v>954</v>
      </c>
      <c r="D136" s="14">
        <v>954</v>
      </c>
      <c r="E136" s="32">
        <f t="shared" si="1"/>
        <v>100</v>
      </c>
      <c r="G136" s="16"/>
    </row>
    <row r="137" spans="1:7" ht="46.8">
      <c r="A137" s="18" t="s">
        <v>182</v>
      </c>
      <c r="B137" s="22" t="s">
        <v>167</v>
      </c>
      <c r="C137" s="14">
        <v>609.29999999999995</v>
      </c>
      <c r="D137" s="14">
        <v>609.29999999999995</v>
      </c>
      <c r="E137" s="32">
        <f t="shared" si="1"/>
        <v>100</v>
      </c>
      <c r="G137" s="16"/>
    </row>
    <row r="138" spans="1:7" ht="55.95" customHeight="1">
      <c r="A138" s="18" t="s">
        <v>225</v>
      </c>
      <c r="B138" s="21" t="s">
        <v>189</v>
      </c>
      <c r="C138" s="14">
        <v>16345.48</v>
      </c>
      <c r="D138" s="14">
        <v>16345.48</v>
      </c>
      <c r="E138" s="32">
        <f t="shared" si="1"/>
        <v>100</v>
      </c>
      <c r="G138" s="16"/>
    </row>
    <row r="139" spans="1:7" ht="87.6" customHeight="1">
      <c r="A139" s="18" t="s">
        <v>183</v>
      </c>
      <c r="B139" s="22" t="s">
        <v>168</v>
      </c>
      <c r="C139" s="14">
        <v>192</v>
      </c>
      <c r="D139" s="14">
        <v>192</v>
      </c>
      <c r="E139" s="32">
        <f t="shared" si="1"/>
        <v>100</v>
      </c>
      <c r="G139" s="16"/>
    </row>
    <row r="140" spans="1:7" ht="105" customHeight="1">
      <c r="A140" s="17" t="s">
        <v>196</v>
      </c>
      <c r="B140" s="21" t="s">
        <v>193</v>
      </c>
      <c r="C140" s="42">
        <v>154488</v>
      </c>
      <c r="D140" s="42">
        <v>154488</v>
      </c>
      <c r="E140" s="32">
        <f t="shared" si="1"/>
        <v>100</v>
      </c>
      <c r="G140" s="16"/>
    </row>
    <row r="141" spans="1:7" ht="104.4" customHeight="1">
      <c r="A141" s="17" t="s">
        <v>197</v>
      </c>
      <c r="B141" s="21" t="s">
        <v>194</v>
      </c>
      <c r="C141" s="42">
        <v>75944.100000000006</v>
      </c>
      <c r="D141" s="42">
        <v>75944.100000000006</v>
      </c>
      <c r="E141" s="32">
        <f t="shared" si="1"/>
        <v>100</v>
      </c>
      <c r="G141" s="16"/>
    </row>
    <row r="142" spans="1:7" ht="53.4" customHeight="1">
      <c r="A142" s="18" t="s">
        <v>184</v>
      </c>
      <c r="B142" s="22" t="s">
        <v>169</v>
      </c>
      <c r="C142" s="14">
        <v>2969.5</v>
      </c>
      <c r="D142" s="14">
        <v>2969.5</v>
      </c>
      <c r="E142" s="32">
        <f t="shared" si="1"/>
        <v>100</v>
      </c>
      <c r="G142" s="16"/>
    </row>
    <row r="143" spans="1:7" ht="154.5" customHeight="1">
      <c r="A143" s="18" t="s">
        <v>243</v>
      </c>
      <c r="B143" s="22" t="s">
        <v>245</v>
      </c>
      <c r="C143" s="14">
        <v>2025.74</v>
      </c>
      <c r="D143" s="14">
        <v>2025.74</v>
      </c>
      <c r="E143" s="32">
        <f t="shared" si="1"/>
        <v>100</v>
      </c>
      <c r="G143" s="16"/>
    </row>
    <row r="144" spans="1:7" ht="62.4">
      <c r="A144" s="18" t="s">
        <v>244</v>
      </c>
      <c r="B144" s="22" t="s">
        <v>246</v>
      </c>
      <c r="C144" s="14">
        <v>463</v>
      </c>
      <c r="D144" s="14">
        <v>463</v>
      </c>
      <c r="E144" s="32">
        <f t="shared" si="1"/>
        <v>100</v>
      </c>
      <c r="G144" s="16"/>
    </row>
    <row r="145" spans="1:8" ht="40.200000000000003" customHeight="1">
      <c r="A145" s="18" t="s">
        <v>255</v>
      </c>
      <c r="B145" s="22" t="s">
        <v>248</v>
      </c>
      <c r="C145" s="14">
        <f>C146</f>
        <v>994.96</v>
      </c>
      <c r="D145" s="14">
        <f>D146</f>
        <v>994.96</v>
      </c>
      <c r="E145" s="32">
        <f t="shared" si="1"/>
        <v>100</v>
      </c>
      <c r="G145" s="16"/>
    </row>
    <row r="146" spans="1:8" ht="52.95" customHeight="1">
      <c r="A146" s="18" t="s">
        <v>249</v>
      </c>
      <c r="B146" s="22" t="s">
        <v>247</v>
      </c>
      <c r="C146" s="14">
        <v>994.96</v>
      </c>
      <c r="D146" s="14">
        <v>994.96</v>
      </c>
      <c r="E146" s="32">
        <f t="shared" si="1"/>
        <v>100</v>
      </c>
      <c r="G146" s="16"/>
    </row>
    <row r="147" spans="1:8" ht="23.4" customHeight="1">
      <c r="A147" s="18" t="s">
        <v>256</v>
      </c>
      <c r="B147" s="22" t="s">
        <v>252</v>
      </c>
      <c r="C147" s="14">
        <f>C149+C150</f>
        <v>3555.44</v>
      </c>
      <c r="D147" s="14">
        <f>D148+D149+D150</f>
        <v>3855.77</v>
      </c>
      <c r="E147" s="32">
        <f t="shared" si="1"/>
        <v>108.44705577931282</v>
      </c>
      <c r="G147" s="16"/>
    </row>
    <row r="148" spans="1:8" ht="37.950000000000003" customHeight="1">
      <c r="A148" s="46" t="s">
        <v>269</v>
      </c>
      <c r="B148" s="45" t="s">
        <v>250</v>
      </c>
      <c r="C148" s="14"/>
      <c r="D148" s="14">
        <v>300.33</v>
      </c>
      <c r="E148" s="32"/>
      <c r="G148" s="16"/>
    </row>
    <row r="149" spans="1:8" ht="42" customHeight="1">
      <c r="A149" s="18" t="s">
        <v>253</v>
      </c>
      <c r="B149" s="22" t="s">
        <v>250</v>
      </c>
      <c r="C149" s="14">
        <v>3500</v>
      </c>
      <c r="D149" s="14">
        <v>3500</v>
      </c>
      <c r="E149" s="32">
        <f t="shared" si="1"/>
        <v>100</v>
      </c>
      <c r="G149" s="16"/>
    </row>
    <row r="150" spans="1:8" ht="165.6" customHeight="1">
      <c r="A150" s="18" t="s">
        <v>254</v>
      </c>
      <c r="B150" s="22" t="s">
        <v>251</v>
      </c>
      <c r="C150" s="14">
        <v>55.44</v>
      </c>
      <c r="D150" s="14">
        <v>55.44</v>
      </c>
      <c r="E150" s="32">
        <f t="shared" si="1"/>
        <v>100</v>
      </c>
      <c r="G150" s="16"/>
    </row>
    <row r="151" spans="1:8" ht="86.4" customHeight="1">
      <c r="A151" s="31" t="s">
        <v>270</v>
      </c>
      <c r="B151" s="29" t="s">
        <v>222</v>
      </c>
      <c r="C151" s="14">
        <f>C152+C153</f>
        <v>1213.48</v>
      </c>
      <c r="D151" s="14">
        <f>D152+D153</f>
        <v>1213.3699999999999</v>
      </c>
      <c r="E151" s="32">
        <f t="shared" si="1"/>
        <v>99.990935161683751</v>
      </c>
      <c r="G151" s="16"/>
    </row>
    <row r="152" spans="1:8" ht="55.2" customHeight="1">
      <c r="A152" s="47" t="s">
        <v>271</v>
      </c>
      <c r="B152" s="48" t="s">
        <v>272</v>
      </c>
      <c r="C152" s="14">
        <v>1197.28</v>
      </c>
      <c r="D152" s="14">
        <v>1197.28</v>
      </c>
      <c r="E152" s="32">
        <f t="shared" si="1"/>
        <v>100</v>
      </c>
      <c r="G152" s="16"/>
    </row>
    <row r="153" spans="1:8" ht="55.95" customHeight="1">
      <c r="A153" s="31" t="s">
        <v>220</v>
      </c>
      <c r="B153" s="29" t="s">
        <v>221</v>
      </c>
      <c r="C153" s="14">
        <v>16.2</v>
      </c>
      <c r="D153" s="14">
        <v>16.09</v>
      </c>
      <c r="E153" s="32">
        <f t="shared" si="1"/>
        <v>99.320987654320987</v>
      </c>
      <c r="G153" s="16"/>
    </row>
    <row r="154" spans="1:8" ht="51.6" customHeight="1">
      <c r="A154" s="7" t="s">
        <v>174</v>
      </c>
      <c r="B154" s="9" t="s">
        <v>175</v>
      </c>
      <c r="C154" s="14">
        <f>SUM(C155:C159)</f>
        <v>-9277.5</v>
      </c>
      <c r="D154" s="14">
        <f>SUM(D155:D159)</f>
        <v>-9277.5</v>
      </c>
      <c r="E154" s="32">
        <f t="shared" si="1"/>
        <v>100</v>
      </c>
      <c r="G154" s="16"/>
    </row>
    <row r="155" spans="1:8" ht="67.2" customHeight="1">
      <c r="A155" s="7" t="s">
        <v>177</v>
      </c>
      <c r="B155" s="9" t="s">
        <v>176</v>
      </c>
      <c r="C155" s="14">
        <v>-137.26</v>
      </c>
      <c r="D155" s="14">
        <v>-137.26</v>
      </c>
      <c r="E155" s="32">
        <f t="shared" si="1"/>
        <v>100</v>
      </c>
      <c r="G155" s="16"/>
    </row>
    <row r="156" spans="1:8" ht="67.2" customHeight="1">
      <c r="A156" s="7" t="s">
        <v>178</v>
      </c>
      <c r="B156" s="9" t="s">
        <v>176</v>
      </c>
      <c r="C156" s="14">
        <v>-2910.94</v>
      </c>
      <c r="D156" s="14">
        <v>-2910.94</v>
      </c>
      <c r="E156" s="32">
        <f t="shared" si="1"/>
        <v>100</v>
      </c>
      <c r="G156" s="16"/>
    </row>
    <row r="157" spans="1:8" ht="67.2" customHeight="1">
      <c r="A157" s="7" t="s">
        <v>179</v>
      </c>
      <c r="B157" s="9" t="s">
        <v>176</v>
      </c>
      <c r="C157" s="14">
        <v>-5772.38</v>
      </c>
      <c r="D157" s="14">
        <v>-5772.38</v>
      </c>
      <c r="E157" s="32">
        <f t="shared" si="1"/>
        <v>100</v>
      </c>
      <c r="G157" s="16"/>
    </row>
    <row r="158" spans="1:8" ht="67.2" customHeight="1">
      <c r="A158" s="7" t="s">
        <v>180</v>
      </c>
      <c r="B158" s="9" t="s">
        <v>176</v>
      </c>
      <c r="C158" s="14">
        <v>-456.6</v>
      </c>
      <c r="D158" s="14">
        <v>-456.6</v>
      </c>
      <c r="E158" s="32">
        <f t="shared" si="1"/>
        <v>100</v>
      </c>
      <c r="G158" s="16"/>
    </row>
    <row r="159" spans="1:8" ht="67.2" customHeight="1">
      <c r="A159" s="7" t="s">
        <v>181</v>
      </c>
      <c r="B159" s="9" t="s">
        <v>176</v>
      </c>
      <c r="C159" s="14">
        <v>-0.32</v>
      </c>
      <c r="D159" s="14">
        <v>-0.32</v>
      </c>
      <c r="E159" s="32">
        <f t="shared" si="1"/>
        <v>100</v>
      </c>
      <c r="F159" s="23"/>
      <c r="G159" s="24"/>
      <c r="H159" s="23"/>
    </row>
    <row r="160" spans="1:8" s="11" customFormat="1" ht="24" customHeight="1">
      <c r="A160" s="52" t="s">
        <v>97</v>
      </c>
      <c r="B160" s="52"/>
      <c r="C160" s="14">
        <f>C9+C54</f>
        <v>4044497.4899999998</v>
      </c>
      <c r="D160" s="14">
        <f>D9+D54</f>
        <v>4041036.09</v>
      </c>
      <c r="E160" s="32">
        <f t="shared" si="1"/>
        <v>99.914417056542675</v>
      </c>
      <c r="F160" s="25"/>
      <c r="G160" s="26"/>
      <c r="H160" s="25"/>
    </row>
    <row r="161" spans="1:8" s="11" customFormat="1" ht="24" customHeight="1">
      <c r="A161" s="19"/>
      <c r="B161" s="19"/>
      <c r="C161" s="43"/>
      <c r="D161" s="43"/>
      <c r="E161" s="20"/>
      <c r="F161" s="25"/>
      <c r="G161" s="26"/>
      <c r="H161" s="25"/>
    </row>
    <row r="162" spans="1:8" s="11" customFormat="1" ht="24" customHeight="1">
      <c r="A162" s="19"/>
      <c r="B162" s="19"/>
      <c r="C162" s="43"/>
      <c r="D162" s="43"/>
      <c r="E162" s="20"/>
      <c r="F162" s="25"/>
      <c r="G162" s="26"/>
      <c r="H162" s="25"/>
    </row>
    <row r="163" spans="1:8" s="11" customFormat="1" ht="24" customHeight="1">
      <c r="A163" s="19"/>
      <c r="B163" s="19"/>
      <c r="C163" s="43"/>
      <c r="D163" s="43"/>
      <c r="E163" s="20"/>
      <c r="F163" s="25"/>
      <c r="G163" s="26"/>
      <c r="H163" s="25"/>
    </row>
    <row r="164" spans="1:8" s="11" customFormat="1" ht="24" customHeight="1">
      <c r="A164" s="19"/>
      <c r="B164" s="19"/>
      <c r="C164" s="43"/>
      <c r="D164" s="43"/>
      <c r="E164" s="20"/>
      <c r="F164" s="25"/>
      <c r="G164" s="26"/>
      <c r="H164" s="25"/>
    </row>
    <row r="165" spans="1:8" s="11" customFormat="1" ht="24" customHeight="1">
      <c r="A165" s="19"/>
      <c r="B165" s="19"/>
      <c r="C165" s="44"/>
      <c r="D165" s="44">
        <f>D160-1944131.84</f>
        <v>2096904.2499999998</v>
      </c>
      <c r="E165" s="20"/>
      <c r="G165" s="20"/>
    </row>
    <row r="166" spans="1:8" s="11" customFormat="1" ht="24" customHeight="1">
      <c r="A166" s="1" t="s">
        <v>297</v>
      </c>
      <c r="B166" s="12"/>
      <c r="C166" s="1"/>
      <c r="D166" s="1"/>
      <c r="E166" s="2"/>
      <c r="G166" s="20"/>
    </row>
    <row r="167" spans="1:8" s="11" customFormat="1" ht="19.2" customHeight="1">
      <c r="A167" s="1" t="s">
        <v>198</v>
      </c>
      <c r="B167" s="12"/>
      <c r="C167" s="1"/>
      <c r="D167" s="1"/>
      <c r="E167" s="2"/>
      <c r="G167" s="20"/>
    </row>
    <row r="168" spans="1:8" s="11" customFormat="1" ht="24" customHeight="1">
      <c r="A168" s="1"/>
      <c r="B168" s="12"/>
      <c r="C168" s="1"/>
      <c r="D168" s="1"/>
      <c r="E168" s="2"/>
      <c r="G168" s="20"/>
    </row>
    <row r="169" spans="1:8" s="11" customFormat="1" ht="24" customHeight="1">
      <c r="A169" s="1"/>
      <c r="B169" s="12"/>
      <c r="C169" s="1"/>
      <c r="D169" s="1"/>
      <c r="E169" s="2"/>
      <c r="G169" s="20"/>
    </row>
    <row r="170" spans="1:8" s="11" customFormat="1" ht="24" customHeight="1">
      <c r="A170" s="1"/>
      <c r="B170" s="12"/>
      <c r="C170" s="1"/>
      <c r="D170" s="1"/>
      <c r="E170" s="2"/>
      <c r="G170" s="20"/>
    </row>
    <row r="171" spans="1:8" s="11" customFormat="1">
      <c r="A171" s="1"/>
      <c r="B171" s="12"/>
      <c r="C171" s="1"/>
      <c r="D171" s="1"/>
      <c r="E171" s="2"/>
    </row>
    <row r="172" spans="1:8" s="11" customFormat="1">
      <c r="A172" s="1"/>
      <c r="B172" s="12"/>
      <c r="C172" s="1"/>
      <c r="D172" s="1"/>
      <c r="E172" s="2"/>
    </row>
    <row r="173" spans="1:8" s="11" customFormat="1">
      <c r="A173" s="1"/>
      <c r="B173" s="12"/>
      <c r="C173" s="1"/>
      <c r="D173" s="1"/>
      <c r="E173" s="2"/>
    </row>
    <row r="174" spans="1:8" s="11" customFormat="1">
      <c r="A174" s="1"/>
      <c r="B174" s="12"/>
      <c r="C174" s="1"/>
      <c r="D174" s="1"/>
      <c r="E174" s="2"/>
    </row>
    <row r="175" spans="1:8" s="11" customFormat="1">
      <c r="A175" s="1"/>
      <c r="B175" s="12"/>
      <c r="C175" s="1"/>
      <c r="D175" s="1"/>
      <c r="E175" s="2"/>
    </row>
    <row r="176" spans="1:8" s="11" customFormat="1">
      <c r="A176" s="1"/>
      <c r="B176" s="12"/>
      <c r="C176" s="1"/>
      <c r="D176" s="1"/>
      <c r="E176" s="2"/>
    </row>
    <row r="177" spans="1:5" s="11" customFormat="1">
      <c r="A177" s="1"/>
      <c r="B177" s="12"/>
      <c r="C177" s="1"/>
      <c r="D177" s="1"/>
      <c r="E177" s="2"/>
    </row>
    <row r="178" spans="1:5" s="11" customFormat="1">
      <c r="A178" s="1"/>
      <c r="B178" s="12"/>
      <c r="C178" s="1"/>
      <c r="D178" s="1"/>
      <c r="E178" s="2"/>
    </row>
    <row r="179" spans="1:5" s="11" customFormat="1">
      <c r="A179" s="1"/>
      <c r="B179" s="12"/>
      <c r="C179" s="1"/>
      <c r="D179" s="1"/>
      <c r="E179" s="2"/>
    </row>
    <row r="180" spans="1:5" s="11" customFormat="1">
      <c r="A180" s="1"/>
      <c r="B180" s="12"/>
      <c r="C180" s="1"/>
      <c r="D180" s="1"/>
      <c r="E180" s="2"/>
    </row>
    <row r="181" spans="1:5" s="11" customFormat="1">
      <c r="A181" s="1"/>
      <c r="B181" s="12"/>
      <c r="C181" s="1"/>
      <c r="D181" s="1"/>
      <c r="E181" s="2"/>
    </row>
    <row r="182" spans="1:5" s="11" customFormat="1">
      <c r="A182" s="1"/>
      <c r="B182" s="12"/>
      <c r="C182" s="1"/>
      <c r="D182" s="1"/>
      <c r="E182" s="2"/>
    </row>
    <row r="183" spans="1:5" s="11" customFormat="1">
      <c r="A183" s="1"/>
      <c r="B183" s="12"/>
      <c r="C183" s="1"/>
      <c r="D183" s="1"/>
      <c r="E183" s="2"/>
    </row>
    <row r="184" spans="1:5" s="11" customFormat="1">
      <c r="A184" s="1"/>
      <c r="B184" s="12"/>
      <c r="C184" s="1"/>
      <c r="D184" s="1"/>
      <c r="E184" s="2"/>
    </row>
    <row r="185" spans="1:5" s="11" customFormat="1">
      <c r="A185" s="1"/>
      <c r="B185" s="12"/>
      <c r="C185" s="1"/>
      <c r="D185" s="1"/>
      <c r="E185" s="2"/>
    </row>
    <row r="186" spans="1:5" s="11" customFormat="1">
      <c r="A186" s="1"/>
      <c r="B186" s="12"/>
      <c r="C186" s="1"/>
      <c r="D186" s="1"/>
      <c r="E186" s="2"/>
    </row>
    <row r="187" spans="1:5" s="11" customFormat="1">
      <c r="A187" s="1"/>
      <c r="B187" s="12"/>
      <c r="C187" s="1"/>
      <c r="D187" s="1"/>
      <c r="E187" s="2"/>
    </row>
    <row r="188" spans="1:5" s="11" customFormat="1">
      <c r="A188" s="1"/>
      <c r="B188" s="12"/>
      <c r="C188" s="1"/>
      <c r="D188" s="1"/>
      <c r="E188" s="2"/>
    </row>
    <row r="189" spans="1:5" s="11" customFormat="1">
      <c r="A189" s="1"/>
      <c r="B189" s="12"/>
      <c r="C189" s="1"/>
      <c r="D189" s="1"/>
      <c r="E189" s="2"/>
    </row>
    <row r="190" spans="1:5" s="11" customFormat="1">
      <c r="A190" s="1"/>
      <c r="B190" s="12"/>
      <c r="C190" s="1"/>
      <c r="D190" s="1"/>
      <c r="E190" s="2"/>
    </row>
    <row r="191" spans="1:5" s="11" customFormat="1">
      <c r="A191" s="1"/>
      <c r="B191" s="12"/>
      <c r="C191" s="1"/>
      <c r="D191" s="1"/>
      <c r="E191" s="2"/>
    </row>
    <row r="192" spans="1:5" s="11" customFormat="1">
      <c r="A192" s="1"/>
      <c r="B192" s="12"/>
      <c r="C192" s="1"/>
      <c r="D192" s="1"/>
      <c r="E192" s="2"/>
    </row>
  </sheetData>
  <mergeCells count="3">
    <mergeCell ref="A160:B160"/>
    <mergeCell ref="A5:E5"/>
    <mergeCell ref="C6:E6"/>
  </mergeCells>
  <pageMargins left="0.78740157480314965" right="0.39370078740157483" top="0.59055118110236227" bottom="0.59055118110236227" header="0.31496062992125984" footer="0"/>
  <pageSetup paperSize="9" scale="75" firstPageNumber="16" fitToHeight="0" orientation="portrait" useFirstPageNumber="1" r:id="rId1"/>
  <headerFooter alignWithMargins="0">
    <oddHeader xml:space="preserve">&amp;C&amp;"Times New Roman,обычный"&amp;P
</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Доходы 2017</vt:lpstr>
      <vt:lpstr>'Доходы 2017'!Заголовки_для_печати</vt:lpstr>
      <vt:lpstr>'Доходы 2017'!Область_печати</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Chernogolova</dc:creator>
  <cp:lastModifiedBy>Горбачевская</cp:lastModifiedBy>
  <cp:lastPrinted>2018-03-20T08:46:56Z</cp:lastPrinted>
  <dcterms:created xsi:type="dcterms:W3CDTF">2016-10-25T08:49:12Z</dcterms:created>
  <dcterms:modified xsi:type="dcterms:W3CDTF">2018-03-20T09:12:23Z</dcterms:modified>
</cp:coreProperties>
</file>